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40" windowWidth="11445" windowHeight="8250"/>
  </bookViews>
  <sheets>
    <sheet name="OCA" sheetId="1" r:id="rId1"/>
  </sheets>
  <definedNames>
    <definedName name="_xlnm.Print_Area" localSheetId="0">OCA!$A$1:$F$458</definedName>
  </definedNames>
  <calcPr calcId="145621"/>
  <customWorkbookViews>
    <customWorkbookView name="ieda.leite - Modo de exibição pessoal" guid="{14C46D24-166A-4AEF-8C32-1AF759E104A2}" mergeInterval="0" personalView="1" maximized="1" windowWidth="1020" windowHeight="569" activeSheetId="1"/>
    <customWorkbookView name="anita.neves - Modo de exibição pessoal" guid="{1B7F6D3A-CDE9-4228-95DE-A789DEB98A34}" mergeInterval="0" personalView="1" maximized="1" windowWidth="796" windowHeight="375" activeSheetId="1"/>
    <customWorkbookView name="barao.silva - Modo de exibição pessoal" guid="{E6A20285-EBE3-4E8C-8135-B113C08CC9AD}" mergeInterval="0" personalView="1" maximized="1" windowWidth="796" windowHeight="463" activeSheetId="1"/>
    <customWorkbookView name="raimundo.silva - Modo de exibição pessoal" guid="{A0382006-4A22-4EE1-B560-98B092724398}" mergeInterval="0" personalView="1" maximized="1" windowWidth="796" windowHeight="384" activeSheetId="1"/>
  </customWorkbookViews>
</workbook>
</file>

<file path=xl/calcChain.xml><?xml version="1.0" encoding="utf-8"?>
<calcChain xmlns="http://schemas.openxmlformats.org/spreadsheetml/2006/main">
  <c r="C409" i="1" l="1"/>
  <c r="E409" i="1" l="1"/>
  <c r="E408" i="1"/>
  <c r="C408" i="1"/>
  <c r="C414" i="1" l="1"/>
  <c r="F213" i="1" l="1"/>
  <c r="C401" i="1" l="1"/>
  <c r="B401" i="1"/>
  <c r="E415" i="1"/>
  <c r="C415" i="1"/>
  <c r="E414" i="1"/>
  <c r="F394" i="1"/>
  <c r="F395" i="1"/>
  <c r="F396" i="1"/>
  <c r="F397" i="1"/>
  <c r="F398" i="1"/>
  <c r="F399" i="1"/>
  <c r="F400" i="1"/>
  <c r="D401" i="1"/>
  <c r="F401" i="1" s="1"/>
  <c r="E394" i="1"/>
  <c r="E395" i="1"/>
  <c r="E396" i="1"/>
  <c r="E397" i="1"/>
  <c r="E398" i="1"/>
  <c r="E399" i="1"/>
  <c r="E400" i="1"/>
  <c r="C372" i="1"/>
  <c r="D372" i="1"/>
  <c r="B372" i="1"/>
  <c r="B254" i="1"/>
  <c r="F368" i="1"/>
  <c r="F369" i="1"/>
  <c r="F370" i="1"/>
  <c r="F371" i="1"/>
  <c r="E371" i="1"/>
  <c r="E370" i="1"/>
  <c r="E369" i="1"/>
  <c r="E368" i="1"/>
  <c r="F253" i="1"/>
  <c r="E253" i="1"/>
  <c r="C254" i="1"/>
  <c r="D254" i="1"/>
  <c r="E251" i="1"/>
  <c r="E252" i="1"/>
  <c r="E250" i="1"/>
  <c r="F251" i="1"/>
  <c r="F252" i="1"/>
  <c r="F250" i="1"/>
  <c r="F231" i="1"/>
  <c r="F232" i="1"/>
  <c r="F233" i="1"/>
  <c r="F234" i="1"/>
  <c r="E231" i="1"/>
  <c r="E232" i="1"/>
  <c r="E233" i="1"/>
  <c r="E234" i="1"/>
  <c r="C235" i="1"/>
  <c r="D235" i="1"/>
  <c r="B235" i="1"/>
  <c r="E225" i="1"/>
  <c r="E226" i="1" s="1"/>
  <c r="E219" i="1"/>
  <c r="F219" i="1"/>
  <c r="E220" i="1"/>
  <c r="F220" i="1"/>
  <c r="E29" i="1"/>
  <c r="F29" i="1"/>
  <c r="E221" i="1" l="1"/>
  <c r="B186" i="1"/>
  <c r="E50" i="1"/>
  <c r="D50" i="1"/>
  <c r="C50" i="1"/>
  <c r="B50" i="1"/>
  <c r="B211" i="1"/>
  <c r="C211" i="1"/>
  <c r="D211" i="1"/>
  <c r="E211" i="1"/>
  <c r="B69" i="1"/>
  <c r="C69" i="1"/>
  <c r="D69" i="1"/>
  <c r="E69" i="1"/>
  <c r="B74" i="1"/>
  <c r="C74" i="1"/>
  <c r="D74" i="1"/>
  <c r="E74" i="1"/>
  <c r="B79" i="1"/>
  <c r="C79" i="1"/>
  <c r="D79" i="1"/>
  <c r="E79" i="1"/>
  <c r="C43" i="1"/>
  <c r="F43" i="1" s="1"/>
  <c r="D43" i="1"/>
  <c r="E43" i="1"/>
  <c r="B43" i="1"/>
  <c r="E37" i="1"/>
  <c r="D37" i="1"/>
  <c r="C37" i="1"/>
  <c r="B37" i="1"/>
  <c r="F393" i="1"/>
  <c r="E393" i="1"/>
  <c r="F392" i="1"/>
  <c r="E392" i="1"/>
  <c r="F391" i="1"/>
  <c r="E391" i="1"/>
  <c r="F390" i="1"/>
  <c r="E390" i="1"/>
  <c r="F389" i="1"/>
  <c r="E389" i="1"/>
  <c r="F388" i="1"/>
  <c r="E388" i="1"/>
  <c r="F387" i="1"/>
  <c r="E387" i="1"/>
  <c r="F386" i="1"/>
  <c r="E386" i="1"/>
  <c r="F385" i="1"/>
  <c r="E385" i="1"/>
  <c r="F384" i="1"/>
  <c r="E384" i="1"/>
  <c r="F383" i="1"/>
  <c r="E383" i="1"/>
  <c r="F382" i="1"/>
  <c r="E382" i="1"/>
  <c r="F381" i="1"/>
  <c r="E381" i="1"/>
  <c r="F380" i="1"/>
  <c r="E380" i="1"/>
  <c r="F379" i="1"/>
  <c r="E379" i="1"/>
  <c r="F378" i="1"/>
  <c r="E378" i="1"/>
  <c r="F377" i="1"/>
  <c r="E377" i="1"/>
  <c r="F376" i="1"/>
  <c r="E376" i="1"/>
  <c r="F367" i="1"/>
  <c r="E367" i="1"/>
  <c r="F366" i="1"/>
  <c r="E366" i="1"/>
  <c r="F365" i="1"/>
  <c r="E365" i="1"/>
  <c r="F364" i="1"/>
  <c r="E364" i="1"/>
  <c r="F363" i="1"/>
  <c r="E363" i="1"/>
  <c r="F362" i="1"/>
  <c r="E362" i="1"/>
  <c r="F361" i="1"/>
  <c r="E361" i="1"/>
  <c r="F360" i="1"/>
  <c r="E360" i="1"/>
  <c r="F359" i="1"/>
  <c r="E359" i="1"/>
  <c r="F358" i="1"/>
  <c r="E358" i="1"/>
  <c r="F357" i="1"/>
  <c r="E357" i="1"/>
  <c r="F356" i="1"/>
  <c r="E356" i="1"/>
  <c r="F355" i="1"/>
  <c r="E355" i="1"/>
  <c r="F354" i="1"/>
  <c r="E354" i="1"/>
  <c r="F353" i="1"/>
  <c r="E353" i="1"/>
  <c r="F352" i="1"/>
  <c r="E352" i="1"/>
  <c r="F351" i="1"/>
  <c r="E351" i="1"/>
  <c r="F350" i="1"/>
  <c r="E350" i="1"/>
  <c r="F349" i="1"/>
  <c r="E349" i="1"/>
  <c r="F348" i="1"/>
  <c r="E348" i="1"/>
  <c r="F347" i="1"/>
  <c r="E347" i="1"/>
  <c r="F346" i="1"/>
  <c r="E346" i="1"/>
  <c r="F345" i="1"/>
  <c r="E345" i="1"/>
  <c r="F344" i="1"/>
  <c r="E344" i="1"/>
  <c r="F343" i="1"/>
  <c r="E343" i="1"/>
  <c r="F342" i="1"/>
  <c r="E342" i="1"/>
  <c r="F341" i="1"/>
  <c r="E341" i="1"/>
  <c r="F340" i="1"/>
  <c r="E340" i="1"/>
  <c r="F339" i="1"/>
  <c r="E339" i="1"/>
  <c r="F338" i="1"/>
  <c r="E338" i="1"/>
  <c r="F337" i="1"/>
  <c r="E337" i="1"/>
  <c r="F336" i="1"/>
  <c r="E336" i="1"/>
  <c r="F335" i="1"/>
  <c r="E335" i="1"/>
  <c r="F334" i="1"/>
  <c r="E334" i="1"/>
  <c r="F333" i="1"/>
  <c r="E333" i="1"/>
  <c r="F332" i="1"/>
  <c r="E332" i="1"/>
  <c r="F331" i="1"/>
  <c r="E331" i="1"/>
  <c r="F330" i="1"/>
  <c r="E330" i="1"/>
  <c r="F329" i="1"/>
  <c r="E329" i="1"/>
  <c r="F328" i="1"/>
  <c r="E328" i="1"/>
  <c r="F327" i="1"/>
  <c r="E327" i="1"/>
  <c r="F326" i="1"/>
  <c r="E326" i="1"/>
  <c r="F325" i="1"/>
  <c r="E325" i="1"/>
  <c r="F324" i="1"/>
  <c r="E324" i="1"/>
  <c r="F323" i="1"/>
  <c r="E323" i="1"/>
  <c r="F322" i="1"/>
  <c r="E322" i="1"/>
  <c r="F321" i="1"/>
  <c r="E321" i="1"/>
  <c r="F320" i="1"/>
  <c r="E320" i="1"/>
  <c r="F319" i="1"/>
  <c r="E319" i="1"/>
  <c r="F318" i="1"/>
  <c r="E318" i="1"/>
  <c r="F317" i="1"/>
  <c r="E317" i="1"/>
  <c r="F316" i="1"/>
  <c r="E316" i="1"/>
  <c r="F315" i="1"/>
  <c r="E315" i="1"/>
  <c r="F314" i="1"/>
  <c r="E314" i="1"/>
  <c r="F313" i="1"/>
  <c r="E313" i="1"/>
  <c r="F312" i="1"/>
  <c r="E312" i="1"/>
  <c r="F311" i="1"/>
  <c r="E311" i="1"/>
  <c r="F310" i="1"/>
  <c r="E310" i="1"/>
  <c r="F309" i="1"/>
  <c r="E309" i="1"/>
  <c r="F308" i="1"/>
  <c r="E308" i="1"/>
  <c r="F307" i="1"/>
  <c r="E307" i="1"/>
  <c r="F306" i="1"/>
  <c r="E306" i="1"/>
  <c r="F305" i="1"/>
  <c r="E305" i="1"/>
  <c r="F304" i="1"/>
  <c r="E304" i="1"/>
  <c r="F303" i="1"/>
  <c r="E303" i="1"/>
  <c r="F302" i="1"/>
  <c r="E302" i="1"/>
  <c r="F301" i="1"/>
  <c r="E301" i="1"/>
  <c r="F300" i="1"/>
  <c r="E300" i="1"/>
  <c r="F299" i="1"/>
  <c r="E299" i="1"/>
  <c r="F298" i="1"/>
  <c r="E298" i="1"/>
  <c r="F297" i="1"/>
  <c r="E297" i="1"/>
  <c r="F296" i="1"/>
  <c r="E296" i="1"/>
  <c r="F295" i="1"/>
  <c r="E295" i="1"/>
  <c r="F294" i="1"/>
  <c r="E294" i="1"/>
  <c r="F293" i="1"/>
  <c r="E293" i="1"/>
  <c r="F292" i="1"/>
  <c r="E292" i="1"/>
  <c r="F291" i="1"/>
  <c r="E291" i="1"/>
  <c r="F290" i="1"/>
  <c r="E290" i="1"/>
  <c r="F289" i="1"/>
  <c r="E289" i="1"/>
  <c r="F288" i="1"/>
  <c r="E288" i="1"/>
  <c r="F287" i="1"/>
  <c r="E287" i="1"/>
  <c r="F286" i="1"/>
  <c r="E286" i="1"/>
  <c r="F285" i="1"/>
  <c r="E285" i="1"/>
  <c r="F284" i="1"/>
  <c r="E284" i="1"/>
  <c r="F283" i="1"/>
  <c r="E283" i="1"/>
  <c r="F282" i="1"/>
  <c r="E282" i="1"/>
  <c r="F281" i="1"/>
  <c r="E281" i="1"/>
  <c r="F280" i="1"/>
  <c r="E280" i="1"/>
  <c r="F279" i="1"/>
  <c r="E279" i="1"/>
  <c r="F278" i="1"/>
  <c r="E278" i="1"/>
  <c r="F277" i="1"/>
  <c r="E277" i="1"/>
  <c r="F276" i="1"/>
  <c r="E276" i="1"/>
  <c r="F275" i="1"/>
  <c r="E275" i="1"/>
  <c r="F274" i="1"/>
  <c r="E274" i="1"/>
  <c r="F273" i="1"/>
  <c r="E273" i="1"/>
  <c r="F272" i="1"/>
  <c r="E272" i="1"/>
  <c r="F271" i="1"/>
  <c r="E271" i="1"/>
  <c r="F270" i="1"/>
  <c r="E270" i="1"/>
  <c r="F269" i="1"/>
  <c r="E269" i="1"/>
  <c r="F268" i="1"/>
  <c r="E268" i="1"/>
  <c r="F267" i="1"/>
  <c r="E267" i="1"/>
  <c r="F266" i="1"/>
  <c r="E266" i="1"/>
  <c r="F265" i="1"/>
  <c r="E265" i="1"/>
  <c r="F264" i="1"/>
  <c r="E264" i="1"/>
  <c r="D260" i="1"/>
  <c r="C260" i="1"/>
  <c r="B260" i="1"/>
  <c r="F259" i="1"/>
  <c r="E259" i="1"/>
  <c r="E260" i="1" s="1"/>
  <c r="F249" i="1"/>
  <c r="E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F240" i="1"/>
  <c r="E240" i="1"/>
  <c r="F235" i="1"/>
  <c r="F230" i="1"/>
  <c r="E230" i="1"/>
  <c r="E235" i="1" s="1"/>
  <c r="D226" i="1"/>
  <c r="C226" i="1"/>
  <c r="B226" i="1"/>
  <c r="F225" i="1"/>
  <c r="D221" i="1"/>
  <c r="D403" i="1" s="1"/>
  <c r="C221" i="1"/>
  <c r="C403" i="1" s="1"/>
  <c r="B221" i="1"/>
  <c r="B403" i="1" s="1"/>
  <c r="C186" i="1"/>
  <c r="D186" i="1"/>
  <c r="D55" i="1"/>
  <c r="C55" i="1"/>
  <c r="B55" i="1"/>
  <c r="E55" i="1"/>
  <c r="F28" i="1"/>
  <c r="E186" i="1"/>
  <c r="E28" i="1"/>
  <c r="F50" i="1" l="1"/>
  <c r="E372" i="1"/>
  <c r="E401" i="1"/>
  <c r="E254" i="1"/>
  <c r="F186" i="1"/>
  <c r="F37" i="1"/>
  <c r="F211" i="1"/>
  <c r="F55" i="1"/>
  <c r="F260" i="1"/>
  <c r="B213" i="1"/>
  <c r="E213" i="1"/>
  <c r="F226" i="1"/>
  <c r="F221" i="1"/>
  <c r="C213" i="1"/>
  <c r="D213" i="1"/>
  <c r="F254" i="1"/>
  <c r="F79" i="1"/>
  <c r="F74" i="1"/>
  <c r="F69" i="1"/>
  <c r="E403" i="1" l="1"/>
  <c r="F372" i="1"/>
  <c r="F403" i="1"/>
</calcChain>
</file>

<file path=xl/sharedStrings.xml><?xml version="1.0" encoding="utf-8"?>
<sst xmlns="http://schemas.openxmlformats.org/spreadsheetml/2006/main" count="582" uniqueCount="441">
  <si>
    <t>ESTIMADA</t>
  </si>
  <si>
    <t>EXECUTADA</t>
  </si>
  <si>
    <t>RECEITA TOTAL</t>
  </si>
  <si>
    <t>VARIAÇÃO</t>
  </si>
  <si>
    <t>VALOR</t>
  </si>
  <si>
    <t>%</t>
  </si>
  <si>
    <t>I) RECEITA ANUAL TOTAL</t>
  </si>
  <si>
    <t>EXERCÍCIO</t>
  </si>
  <si>
    <t>II) DESPESA ANUAL TOTAL</t>
  </si>
  <si>
    <t>DESPESA TOTAL</t>
  </si>
  <si>
    <t>FIXADA</t>
  </si>
  <si>
    <t xml:space="preserve">BASE UTILIZADA: LOA/EXECUÇÃO ORÇAMENTÁRIA </t>
  </si>
  <si>
    <t>EXECUTADA (%)</t>
  </si>
  <si>
    <t>DESPESA EXCLUSIVA X RECEITA TOTAL</t>
  </si>
  <si>
    <t>DESPESA EXCLUSIVA X DESPESA TOTAL</t>
  </si>
  <si>
    <t>FIXADA/ESTIMADA (%)</t>
  </si>
  <si>
    <t>FIXADA (%)</t>
  </si>
  <si>
    <t>UNIDADES ORÇAMENTÁRIAS</t>
  </si>
  <si>
    <t>ORDENADORES DE DESPESA</t>
  </si>
  <si>
    <t>III) DESPESA RELATIVA AOS PROGRAMAS E AÇÕES EXCLUSIVAMENTE DIRECIONADAS À CRIANÇA E AO ADOLESCENTE</t>
  </si>
  <si>
    <t>EMPENHADO</t>
  </si>
  <si>
    <t>INICIAL</t>
  </si>
  <si>
    <t>AUTORIZADA</t>
  </si>
  <si>
    <t>NOTA EXPLICATIVA:</t>
  </si>
  <si>
    <t xml:space="preserve">VARIAÇÃO </t>
  </si>
  <si>
    <t xml:space="preserve">17101 - SECRETARIA DE ESTADO DE  DESENVOLVIMENTO SOCIAL E TRANSFERÊNCIA DE RENDA DO DISTRITO FEDERAL   </t>
  </si>
  <si>
    <t xml:space="preserve">23901 - FUNDO DE SAÚDE DO DISTRITO FEDERAL   </t>
  </si>
  <si>
    <t xml:space="preserve">18903 - FUNDO DE MANUTENÇÃO  E DESENVOLVIMENTO DA EDUCAÇÃO BÁSICA  E VALORIZAÇÃO DOS PROFISSIONAIS DA EDUCAÇÃO - FUNDEB   </t>
  </si>
  <si>
    <t xml:space="preserve">17902 - FUNDO DE ASSISTÊNCIA SOCIAL DO DISTRITO FEDERAL   </t>
  </si>
  <si>
    <t/>
  </si>
  <si>
    <t xml:space="preserve">18101 - SECRETARIA DE ESTADO DE  EDUCAÇÃO DO DISTRITO FEDERAL   </t>
  </si>
  <si>
    <t xml:space="preserve">22101 - SECRETARIA DE ESTADO DE OBRAS DO DISTRITO FEDERAL   </t>
  </si>
  <si>
    <t xml:space="preserve">23203 - FUNDAÇÃO DE ENSINO E PESQUISA EM CIÊNCIAS DA SAÚDE - FEPECS   </t>
  </si>
  <si>
    <t>15.365.6221.3271.9347 - CONSTRUÇÃO DE UNIDADES DA EDUCAÇÃO INFANTIL-CRECHES PRÓ-MORADIA CEF- RECANTO DAS EMAS</t>
  </si>
  <si>
    <t>06.181.6223.2334.0001 - COLETA DOMICILIAR DE LEITE MATERNO--DISTRITO FEDERAL</t>
  </si>
  <si>
    <t>14.243.6223.2766.0008 - MANUTENÇÃO E FUNCIONAMENTO DO CONSELHO DOS DIREITOS DA CRIANÇA E DO ADOLESCENTE - CDCA--DISTRITO FEDERAL</t>
  </si>
  <si>
    <t>14.243.6223.2767.9722 - MANUTENÇÃO E FUNCIONAMENTO DOS CONSELHOS TUTELARES--DISTRITO FEDERAL</t>
  </si>
  <si>
    <t>14.243.6223.4223.0001 - MANUTENÇÃO DAS UNIDADES DE ATENDIMENTO À CRIANÇA E AO ADOLESCENTE--DISTRITO FEDERAL</t>
  </si>
  <si>
    <t>José Menezes Neto</t>
  </si>
  <si>
    <t>ELABORADO CONFORME LEI Nº 4.086, DE 28 DE JANEIRO DE 2008, REGULAMENTADA PELO DECRETO Nº 28.906, DE 27 DE MARÇO DE 2008</t>
  </si>
  <si>
    <t>10.301.6202.4133.0001 - ATENÇÃO INTEGRAL À SAÚDE DE ADOLESCENTES EM MEDIDA SOCIOEDUCATIVA DE INTERNAÇÃO-SES-DISTRITO FEDERAL</t>
  </si>
  <si>
    <t>08.243.6211.4118.0005 - ACOLHIMENTO INSTITUCIONAL-PSE - CRIANÇA E ADOLESCENTE - FUNDO DE ASSISTÊNCIA SOCIAL DO DF-DISTRITO FEDERAL</t>
  </si>
  <si>
    <t>08.243.6211.4118.0006 - ACOLHIMENTO INSTITUCIONAL-PSE - CRIANÇA E ADOLESCENTE - RECONV - FUNDO DE ASSISTÊNCIA SOCIAL DO DF-DISTRITO FEDERAL</t>
  </si>
  <si>
    <t>08.243.6211.4156.0001 - ACOLHIMENTO EM FAMÍLIA ACOLHEDORA-PSE - FUNDO DE ASSISTÊNCIA SOCIAL DO DF-DISTRITO FEDERAL</t>
  </si>
  <si>
    <t>08.243.6211.4185.0003 - CONVIVÊNCIA E FORTALECIMENTO DE VÍNCULOS - SCFV-PSB - O6 A 14 ANOS - RECONV - FUNDO DE ASSISTÊNCIA SOCIAL DO DF-DISTRITO FEDERAL</t>
  </si>
  <si>
    <t>08.243.6211.4185.0006 - CONVIVÊNCIA E FORTALECIMENTO DE VÍNCULOS - SCFV-CAMINHOS DA CIDADANIA-DISTRITO FEDERAL</t>
  </si>
  <si>
    <t>08.244.6211.1235.0001 - CONSTRUÇÃO DE CENTRO DE REFERENCIA DA ASSISTENCIA SOCIAL - CRAS--DISTRITO FEDERAL</t>
  </si>
  <si>
    <t>12.363.6220.2119.0001 - DESENVOLVIMENTO DE CURSOS DE EDUCAÇÃO PROFISSIONAL-ESCOLA TÉCNICA DE SAÚDE DE BRASÍLIA - FEPECS- PLANO PILOTO</t>
  </si>
  <si>
    <t>12.361.6221.2389.0002 - MANUTENÇÃO DO ENSINO FUNDAMENTAL-FUNDEB-DISTRITO FEDERAL</t>
  </si>
  <si>
    <t>12.361.6221.8502.0015 - ADMINISTRAÇÃO DE PESSOAL-PROFISSIONAIS DO ENSINO FUNDAMENTAL DA REDE PÚBLICA - FUNDEB-DISTRITO FEDERAL</t>
  </si>
  <si>
    <t>12.362.6221.2390.3115 - MANUTENÇÃO DO ENSINO MÉDIO-FUNDEB-DISTRITO FEDERAL</t>
  </si>
  <si>
    <t>12.362.6221.8502.6978 - ADMINISTRAÇÃO DE PESSOAL-PROFISSIONAIS DO ENSINO MÉDIO DA REDE PÚBLICA - FUNDEB-DISTRITO FEDERAL</t>
  </si>
  <si>
    <t>12.363.6221.3234.2930 - CONSTRUÇÃO DE UNIDADES DE ENSINO PROFISSIONALIZANTE-SE-DISTRITO FEDERAL</t>
  </si>
  <si>
    <t>12.363.6221.8502.6979 - ADMINISTRAÇÃO DE PESSOAL-PROFISSIONAIS DA EDUCAÇÃO DA REDE PÚBLICA - FUNDEB-DISTRITO FEDERAL</t>
  </si>
  <si>
    <t>12.365.6221.8502.8848 - ADMINISTRAÇÃO DE PESSOAL-PROFISSIONAIS DA EDUCAÇÃO INFANTIL-CRECHE - FUNDEB-DISTRITO FEDERAL</t>
  </si>
  <si>
    <t>12.367.6221.8502.8857 - ADMINISTRAÇÃO DE PESSOAL-PROFISSIONAIS DA EDUCAÇÃO ESPECIAL - FUNDEB-DISTRITO FEDERAL</t>
  </si>
  <si>
    <t>06.181.6223.2340.0001 - BOMBEIRO MIRIM-CBMDF-DISTRITO FEDERAL</t>
  </si>
  <si>
    <t>14.243.6223.2102.9722 - ASSISTÊNCIA AOS ADOLESCENTES EM RISCO PESSOAL E SOCIAL-FUNDO DOS DIREITOS DA CRIANÇA E DO ADOLESCENTE-DISTRITO FEDERAL</t>
  </si>
  <si>
    <t>14.243.6223.3678.2714 - REALIZAÇÃO DE EVENTOS--DISTRITO FEDERAL</t>
  </si>
  <si>
    <t>14.243.6223.3711.6183 - REALIZAÇÃO DE ESTUDOS E PESQUISAS-FUNDO DOS DIREITOS DA CRIANÇA E DO ADOLESCENTE-DISTRITO FEDERAL</t>
  </si>
  <si>
    <t>14.243.6223.4217.0001 - MANUTENÇÃO DO SISTEMA SOCIOEDUCATIVO-SECRETARIA DA CRIANÇA-DISTRITO FEDERAL</t>
  </si>
  <si>
    <t>14.243.6223.5004.0001 - REFORMA DE UNIDADES DO SISTEMA SOCIOEDUCATIVO-SECRETARIA DA CRIANÇA-DISTRITO FEDERAL</t>
  </si>
  <si>
    <t>14.421.6223.1825.0001 - CONSTRUÇÃO DE UNIDADES DE INTERNAÇÃO-SECRETARIA DA CRIANÇA-DISTRITO FEDERAL</t>
  </si>
  <si>
    <t xml:space="preserve">14203 - EMPRESA DE ASSISTÊNCIA TÉCNICA E EXTENSÃO RURAL DO DISTRITO FEDERAL - EMATER-DF   </t>
  </si>
  <si>
    <t>Vicente Sérgio Brasil Fernandes</t>
  </si>
  <si>
    <t>Aricenaldo Silva</t>
  </si>
  <si>
    <t>Antônio José Rodrigues Neto</t>
  </si>
  <si>
    <t>12.361.6001.3903.1531 - APOIO A IMPLANTAÇÃO DE PARQUE INFANTIL NO CENTRO DE ENSINO FUNDAMENTAL PONTE ALTA DO BAIXO GAMA.</t>
  </si>
  <si>
    <t>12.361.6001.3903.1532 - APOIO A REFORMA E AMPLIAÇÃO DO CENTRO EDUCACIONAL VÁRZEAS NO NÚCLEO RURAL TABATINGA - PLANALTINA - RA VI.</t>
  </si>
  <si>
    <t>12.361.6001.3903.1533 - APOIO À REFORMA GERAL E AMPLIAÇÃO DE UNIDADES DE ENSINO FUNDAMENTAL E MÉDIO DA REDE DE ENSINO DO DISTRITO FEDERAL.</t>
  </si>
  <si>
    <t>10.302.6202.3225.0002 - CONSTRUÇÃO DE UNIDADES DE ATENÇÃO EM SAÚDE MENTAL-SEDE DO CENTRO DE ORIENTAÇÃO MÉDICO PSICOPEDAGÓGICA - COMPP - SES-DISTRITO FEDERAL</t>
  </si>
  <si>
    <t>12.361.6002.8504.9676 - CONCESSÃO DE BENEFÍCIOS A SERVIDORES-FUNDEB-DISTRITO FEDERAL</t>
  </si>
  <si>
    <t>12.362.6002.1968.2513 - ELABORAÇÃO DE PROJETOS-ENSINO MÉDIO - SECRETARIA DE ESTADO DE EDUCAÇÃO-DISTRITO FEDERAL</t>
  </si>
  <si>
    <t>10.302.6202.3225.0004 - CONSTRUÇÃO DE UNIDADES DE ATENÇÃO EM SAÚDE MENTAL-CAPS I- PLANO PILOTO</t>
  </si>
  <si>
    <t>27.812.6206.2024.2536 - APOIO AO DESPORTO E LAZER PARA A JUVENTUDE DO DISTRITO FEDERAL--DISTRITO FEDERAL</t>
  </si>
  <si>
    <t>08.243.6211.4185.1690 - CONSTRUÇÃO DE SALA PARA DESENVOLVIMENTO DE ATIVIDADES LÚDICAS E SOCIOEDUCATIVAS PARA AS CRIANÇAS ATENDIDAS - CASA DE ISMAEL LAR DA CRIANÇA</t>
  </si>
  <si>
    <t>08.243.6211.4185.1691 - AQUISIÇÃO DE VEÍCULO PARA TRANSPORTE DE CRIANÇAS - ASSISTÊNCIA SOCIAL CASA AZUL</t>
  </si>
  <si>
    <t>08.243.6211.4185.5781 - CONVIVÊNCIA E FORTALECIMENTO DE VÍNCULOS - SCFV-APOIO AO PROJETO RESSAQUINHA - CASA DE ISMAEL-DISTRITO FEDERAL</t>
  </si>
  <si>
    <t>14.243.6211.4185.1692 - APOIO AO PROJETO SOCIAL DA TRANSFORME - AÇÕES SOCIAIS E HUMANITÁRIAS PARA TRATAMENTO DE DEPENDÊNCIA QUÍMICA</t>
  </si>
  <si>
    <t>20.333.6214.2239.2922 - BOLSA DO MENOR APRENDIZ-EMATER-DISTRITO FEDERAL</t>
  </si>
  <si>
    <t>12.122.6221.2387.0003 - DESCENTRALIZAÇÃO DE RECURSOS FINANCEIROS PARA AS ESCOLAS-PROGRAMA DE DESCENTRALIZAÇÃO ADMINISTRATIVA E FINANCEIRA - PDAF - SECRETARIA DE ESTADO DE EDUCAÇÃO-DISTRITO FEDERAL</t>
  </si>
  <si>
    <t>12.361.6221.1421.1895 - PADRONIZAÇÃO DE ESCOLAS PÚBLICAS DE ENSINO FUNDAMENTAL</t>
  </si>
  <si>
    <t>12.361.6221.1745.1915 - COBERTURA DA QUADRA CEF SÃO JOSÉ</t>
  </si>
  <si>
    <t>12.361.6221.2160.0001 - MANUTENÇÃO DAS ATIVIDADES DE EDUCAÇÃO FÍSICA-REDE PÚBLICA - SECRETARIA DE ESTADO DE EDUCAÇÃO-DISTRITO FEDERAL</t>
  </si>
  <si>
    <t>12.361.6221.2389.0001 - MANUTENÇÃO DO ENSINO FUNDAMENTAL-REDE PÚBLICA - SECRETARIA DE ESTADO DE EDUCAÇÃO-DISTRITO FEDERAL</t>
  </si>
  <si>
    <t>12.361.6221.2389.9291 - MANUTENÇÃO DO ENSINO FUNDAMENTAL-APOIO À REALIZAÇÃO DO PROJETO "EDUCAÇÃO NO TRÂNSITO" NO ENSINO FUNDAMENTAL-DISTRITO FEDERAL</t>
  </si>
  <si>
    <t>12.361.6221.2389.9292 - MANUTENÇÃO DO ENSINO FUNDAMENTAL-APOIO À REALIZAÇÃO DO PROJETO "EDUCAÇÃO POLÍTICA NO ENSINO FUNDAMENTAL"-DISTRITO FEDERAL</t>
  </si>
  <si>
    <t>12.361.6221.2389.9293 - MANUTENÇÃO DO ENSINO FUNDAMENTAL-APOIO À REALIZAÇÃO DO PROJETO "BRASIL SEM BULLYING"-DISTRITO FEDERAL</t>
  </si>
  <si>
    <t>12.361.6221.2389.9294 - MANUTENÇÃO DO ENSINO FUNDAMENTAL-MODERNIZAÇÃO DO CENTRO DE ENSINO FUNDAMENTAL JARDIM II- PARANOÁ</t>
  </si>
  <si>
    <t>12.361.6221.2446.0001 - CARTÃO MATERIAL ESCOLAR-ENSINO FUNDAMENTAL - SECRETARIA DE ESTADO DE EDUCAÇÃO-DISTRITO FEDERAL</t>
  </si>
  <si>
    <t>12.361.6221.2964.0001 - ALIMENTAÇÃO ESCOLAR-ALUNOS DO ENSINO FUNDAMENTAL - SECRETARIA DE ESTADO DE EDUCAÇÃO-DISTRITO FEDERAL</t>
  </si>
  <si>
    <t>12.361.6221.2964.9320 - ALIMENTAÇÃO ESCOLAR-ALIMENTAÇÃO SAUDÁVEL PARA ALUNOS DO ENSINO FUNDAMENTAL-DISTRITO FEDERAL</t>
  </si>
  <si>
    <t>12.361.6221.3023.0038 - PROGRAMA DE ACELERAÇÃO DO CRESCIMENTO - PAC-CONSTRUÇÃO DE QUADRAS ESPORTIVAS NAS UNIDADES DE ENSINO FUNDAMENTAL - SECRETARIA DE ESTADO DE EDUCAÇÃO-DISTRITO FEDERAL</t>
  </si>
  <si>
    <t>12.361.6221.3232.1980 - AMPLIAÇÃO E REFORMA DA ESCOLA CLASSE 04 DO PARANOÁ</t>
  </si>
  <si>
    <t>12.361.6221.3232.1981 - AMPLIAÇÃO E REFORMA DA ESCOLA CLASSE ASPALHA</t>
  </si>
  <si>
    <t>12.361.6221.3232.1982 - REFORMA DE UNIDADES DE ENSINO FUNDAMENTAL NAS REGIÕES ADMINISTRATIVAS</t>
  </si>
  <si>
    <t>12.361.6221.3232.2712 - AMPLIAÇÃO DE UNIDADES DE ENSINO FUNDAMENTAL-SECRETARIA DE ESTADO DE EDUCAÇÃO-DISTRITO FEDERAL</t>
  </si>
  <si>
    <t>12.361.6221.3232.2718 - AMPLIAÇÃO DE UNIDADES DE ENSINO FUNDAMENTAL-APOIO À IMPLANTAÇÃO DE BRINQUEDOTECA NO JARDIM DE INFÂNCIA N° 05 DO SETOR SUL DO GAMA- GAMA</t>
  </si>
  <si>
    <t>12.361.6221.3232.2719 - AMPLIAÇÃO DE UNIDADES DE ENSINO FUNDAMENTAL-CONSTRUÇÃO DE RESERVATÓRIO NO CEF 15 - TAGUATINGA-DISTRITO FEDERAL</t>
  </si>
  <si>
    <t>12.361.6221.3235.0013 - RECONSTRUÇÃO DE UNIDADES DE ENSINO FUNDAMENTAL-ESCOLA CLASSE 01- RIACHO FUNDO</t>
  </si>
  <si>
    <t>12.361.6221.3235.1401 - RECONSTRUÇÃO DO CENTRO ENSINO FUNDAMENTAL 01 DO LAGO NORTE - CELAN</t>
  </si>
  <si>
    <t>12.361.6221.3235.2716 - RECONSTRUÇÃO DE UNIDADES DE ENSINO FUNDAMENTAL-SECRETARIA DE ESTADO DE EDUCAÇÃO-DISTRITO FEDERAL</t>
  </si>
  <si>
    <t>12.361.6221.3236.0003 - REFORMA DE UNIDADES DE ENSINO FUNDAMENTAL-REDE PÚBLICA - SECRETARIA DE ESTADO DE EDUCAÇÃO-DISTRITO FEDERAL</t>
  </si>
  <si>
    <t>12.361.6221.3236.1402 - REFORMA DO CENTRO DE ENSINO FUNDAMENTAL ARAPOANGAS</t>
  </si>
  <si>
    <t>12.361.6221.3236.1403 - REFORMA DA ESCOLA CLASSE 05 DO NÚCLEO BANDEIRANTE</t>
  </si>
  <si>
    <t>12.361.6221.3236.1404 - OBRAS DRENAGEM ÁGUAS PLUVIAIS CEF MYRIAM ERVILHA</t>
  </si>
  <si>
    <t>12.361.6221.3236.1405 - CONSTRUÇAO DE QUADRA COBERTA NO CENTRO DE ENSINO FUNDAMENTAL 412 SAMAMBAIA</t>
  </si>
  <si>
    <t>12.361.6221.3236.1406 - REFORMA DE UNIDADES DO ENSINO FUNDAMENTAL NAS REGIÕES ADMINISTRATIVAS DO DF</t>
  </si>
  <si>
    <t>12.361.6221.3236.5499 - REFORMA DE UNIDADES DE ENSINO FUNDAMENTAL-CAIC CASTELO BRANCO- GAMA</t>
  </si>
  <si>
    <t>12.361.6221.3239.1408 - REFORMA DO CENTRO DE EDUCAÇÃO PROFISSIONAL - ESCOLA TÉCNICA DE SAÚDE - PLANALTINA</t>
  </si>
  <si>
    <t>12.361.6221.3632.0001 - SAÚDE ESCOLAR-SECRETARIA DE ESTADO DE EDUCAÇÃO-DISTRITO FEDERAL</t>
  </si>
  <si>
    <t>12.361.6221.4150.1687 - MANUTENÇÃO DE UNIDADE DE ENSINO-APOIO AS ATIVIDADES DA SECRETARIA DE EDUCAÇÃO-DISTRITOFEDERAL</t>
  </si>
  <si>
    <t>12.361.6221.4976.0002 - TRANSPORTE DE ALUNOS-ENSINO FUNDAMENTAL - SECRETARIA DE ESTADO DE EDUCAÇÃO-DISTRITO FEDERAL</t>
  </si>
  <si>
    <t>12.361.6221.5924.1700 - IMPLANTAÇÃO DE BIBLIOTECA ESCOLA VALE DO SOL</t>
  </si>
  <si>
    <t>12.361.6221.5924.1701 - CONSTRUÇÃO DE UNIDADES DO ENSINO FUNDAMENTAL NAS REGIÕES ADMINISTRATIVAS DO DF</t>
  </si>
  <si>
    <t>12.361.6221.5924.9316 - CONSTRUÇÃO DE UNIDADES DO ENSINO FUNDAMENTAL-REDE PÚBLICA - SECRETARIA DE ESTADO DE EDUCAÇÃO-DISTRITO FEDERAL</t>
  </si>
  <si>
    <t>12.361.6221.8502.6977 - ADMINISTRAÇÃO DE PESSOAL-PROFISSIONAIS DO ENSINO FUNDAMENTAL - SECRETARIA DE ESTADO DE EDUCAÇÃO-DISTRITO FEDERAL</t>
  </si>
  <si>
    <t>12.362.6221.1421.1894 - PADRONIZAÇÃO DE ESCOLAS PÚBLICAS DE ENSINO MÉDIO</t>
  </si>
  <si>
    <t>12.362.6221.1718.0002 - AQUISIÇÃO DE BICICLETAS E EQUIPAMENTOS PARA O TRANSPORTE ESCOLAR-ENSINO MÉDIO - SECRETARIA DE ESTADO DE EDUCAÇÃO-DISTRITO FEDERAL</t>
  </si>
  <si>
    <t>12.362.6221.2390.0001 - MANUTENÇÃO DO ENSINO MÉDIO-REDE PÚBLICA - SECRETARIA DE ESTADO DE EDUCAÇÃO-DISTRITO FEDERAL</t>
  </si>
  <si>
    <t>12.362.6221.2390.4385 - MANUTENÇÃO DO ENSINO MÉDIO-APOIO À REALIZAÇÃO DO PROJETO "EDUCAÇÃO NO TRÂNSITO" NO ENSINO MÉDIO-DISTRITO FEDERAL</t>
  </si>
  <si>
    <t>12.362.6221.2390.4386 - MANUTENÇÃO DO ENSINO MÉDIO-APOIO À REALIZAÇÃO DO PROJETO "EDUCAÇÃO POLÍTICA NO ENSINO MÉDIO"-DISTRITO FEDERAL</t>
  </si>
  <si>
    <t>12.362.6221.2390.4387 - MANUTENÇÃO DO ENSINO MÉDIO-APOIO AO PROGRAMA DE SEGURANÇA ESCOLAR NAS UNIDADES DA REDE DE ENSINO FUNDAMENTAL E MÉDIO-DISTRITO FEDERAL</t>
  </si>
  <si>
    <t>12.362.6221.2446.0002 - CARTÃO MATERIAL ESCOLAR-ENSINO MÉDIO - SECRETARIA DE ESTADO DE EDUCAÇÃO-DISTRITO FEDERAL</t>
  </si>
  <si>
    <t>12.362.6221.2964.0004 - ALIMENTAÇÃO ESCOLAR-ALUNOS DO ENSINO MÉDIO (LEI Nº 4.121/08) - SECRETARIA DE ESTADO DE EDUCAÇÃO-DISTRITO FEDERAL</t>
  </si>
  <si>
    <t>12.362.6221.2964.9315 - ALIMENTAÇÃO ESCOLAR-ALIMENTAÇÃO SAUDÁVEL PARA ALUNO DO ENSINO MÉDIO-DISTRITO FEDERAL</t>
  </si>
  <si>
    <t>12.362.6221.3023.0039 - PROGRAMA DE ACELERAÇÃO DO CRESCIMENTO - PAC-CONSTRUÇÃO DE QUADRAS ESPORTIVAS NAS UNIDADES DE ENSINO MÉDIO - SECRETARIA DE ESTADO DE EDUCAÇÃO-DISTRITO FEDERAL</t>
  </si>
  <si>
    <t>12.362.6221.3231.1978 - CONSTRUÇÃO DO AUDITÓRIO E MURO NO C.E.M. JÚLIA KUBITSCHEK</t>
  </si>
  <si>
    <t>12.362.6221.3231.1979 - AMPLIAÇÃO E REFORMA DO CENTRO EDUCACIONAL 06 DA CEILÃNDIA</t>
  </si>
  <si>
    <t>12.362.6221.3231.2710 - AMPLIAÇÃO DE UNIDADES DE ENSINO MÉDIO-SECRETARIA DE ESTADO DE EDUCAÇÃO-DISTRITO FEDERAL</t>
  </si>
  <si>
    <t>12.362.6221.3237.0003 - REFORMA DE UNIDADES DE ENSINO MÉDIO-REDE PÚBLICA - SECRETARIA DE ESTADO DE EDUCAÇÃO-DISTRITO FEDERAL</t>
  </si>
  <si>
    <t>12.362.6221.3237.1407 - REFORMA DE UNIDADES DO ENSINO MÉDIO EM PLANALTINA</t>
  </si>
  <si>
    <t>12.362.6221.3241.0003 - RECONSTRUÇÃO DE UNIDADES DE ENSINO MÉDIO-SECRETARIA DE ESTADO DE EDUCAÇÃO-DISTRITO FEDERAL</t>
  </si>
  <si>
    <t>12.362.6221.3272.1421 - CONSTRUÇÃO DO CENTRO DE ENSINO MÉDIO DO RIACHO FUNDO 2</t>
  </si>
  <si>
    <t>12.362.6221.3272.9328 - CONSTRUÇÃO DE UNIDADES DO ENSINO MÉDIO-REDE PÚBLICA - SECRETARIA DE ESTADO DE EDUCAÇÃO-DISTRITO FEDERAL</t>
  </si>
  <si>
    <t>12.362.6221.3632.0002 - SAÚDE ESCOLAR-ENSINO MÉDIO - SECRETARIA DE ESTADO DE EDUCAÇÃO-DISTRITO FEDERAL</t>
  </si>
  <si>
    <t>12.362.6221.4976.9534 - TRANSPORTE DE ALUNOS-ENSINO MÉDIO - SECRETARIA DE ESTADO DE EDUCAÇÃO-DISTRITO FEDERAL</t>
  </si>
  <si>
    <t>12.362.6221.8502.0038 - ADMINISTRAÇÃO DE PESSOAL-PROFISSIONAIS DO ENSINO MÉDIO - SECRETARIA DE ESTADO DE EDUCAÇÃO-DISTRITO FEDERAL</t>
  </si>
  <si>
    <t>12.363.6221.2391.0001 - MANUTENÇÃO DA EDUCAÇÃO PROFISSIONAL-REDE PÚBLICA - SECRETARIA DE ESTADO DE EDUCAÇÃO-DISTRITO FEDERAL</t>
  </si>
  <si>
    <t>12.363.6221.3239.0001 - REFORMA DE UNIDADES DE ENSINO PROFISSIONAL-REDE PÚBLICA - SECRETARIA DE ESTADO DE EDUCAÇÃO-DISTRITO FEDERAL</t>
  </si>
  <si>
    <t>12.363.6221.8502.0039 - ADMINISTRAÇÃO DE PESSOAL-PROFISSIONAIS DA EDUCAÇÃO-REDE PÚBLICA-SECRETARIA DE ESTADO DE EDUCAÇÃO-DISTRITO FEDERAL</t>
  </si>
  <si>
    <t>12.365.6221.1001.1718 - CONSTRUÇÃO DE CRECHES EM VICENTE PIRES</t>
  </si>
  <si>
    <t>12.365.6221.1001.1719 - CONSTRUÇÃO DE CRECHE NO SETOR SUL DO GAMA</t>
  </si>
  <si>
    <t>12.365.6221.1002.1720 - CONSTRUÇÃO DE CRECHES COMUNITÁRIAS EM PLANALTINA</t>
  </si>
  <si>
    <t>12.365.6221.2388.4379 - MANUTENÇÃO DA EDUCAÇÃO INFANTIL-CRECHE - SECRETARIA DE ESTADO DE EDUCAÇÃO-DISTRITO FEDERAL</t>
  </si>
  <si>
    <t>12.365.6221.2388.4380 - MANUTENÇÃO DA EDUCAÇÃO INFANTIL-UNIDIDADES DE ENSINO PRÉ-ESCOLA - SECRETARIA DE ESTADO DE EDUCAÇÃO-DISTRITO FEDERAL</t>
  </si>
  <si>
    <t>12.365.6221.2964.9316 - ALIMENTAÇÃO ESCOLAR-ALUNOS DA EDUCAÇÃO INFANTIL PRÉ ESCOLA - SECRETARIA DE ESTADO DE EDUCAÇÃO-DISTRITO FEDERAL</t>
  </si>
  <si>
    <t>12.365.6221.2964.9317 - ALIMENTAÇÃO ESCOLAR-ALUNOS DA EDUCAÇÃO INFANTIL - CRECHE - SECRETARIA DE ESTADO DE EDUCAÇÃO-DISTRITO FEDERAL</t>
  </si>
  <si>
    <t>12.365.6221.3023.0040 - PROGRAMA DE ACELERAÇÃO DO CRESCIMENTO - PAC-CONSTRUÇÃO DO CENTRO DE EDUCAÇÃO DE PRIMEIRA INFÂNCIA/CEPIS - SECRETARIA DE ESTADO DE EDUCAÇÃO-DISTRITO FEDERAL</t>
  </si>
  <si>
    <t>12.365.6221.3230.1977 - IMPLANTAÇÃO DE UNIDADES DE EDUCAÇÃO INFANTIL EM TEMPO INTEGRAL</t>
  </si>
  <si>
    <t>12.365.6221.3271.1416 - CONSTRUÇÃO DE CRECHE NA CEILÂNDIA</t>
  </si>
  <si>
    <t>12.365.6221.3271.1417 - CONSTRUÇÃO DE CRECHE NA "CIDADE NOVA" SAMAMBAIA</t>
  </si>
  <si>
    <t>12.365.6221.3271.1418 - CONSTRUÇÃO DE ESCOLA INFANTIL NA ESTRUTURAL</t>
  </si>
  <si>
    <t>12.365.6221.3271.1419 - CONSTRUÇÃO DE CRECHE EM SOBRADINHO II</t>
  </si>
  <si>
    <t>12.365.6221.3271.1420 - CONSTRUÇÃO DE CRECHE NO ITAPÕA</t>
  </si>
  <si>
    <t>12.365.6221.3271.9354 - CONSTRUÇÃO DE UNIDADES DA EDUCAÇÃO INFANTIL-CRECHE-SECRETARIA DE ESTADO DE EDUCAÇÃO-DISTRITO FEDERAL</t>
  </si>
  <si>
    <t>12.365.6221.3632.0004 - SAÚDE ESCOLAR-EDUCAÇÃO INFANTIL PRÉ-ESCOLA - SECRETARIA DE ESTADO DE EDUCAÇÃO-DISTRITO FEDERAL</t>
  </si>
  <si>
    <t>12.365.6221.4088.5784 - CAPACITAÇÃO DE SERVIDORES-APOIO À REALIZAÇÃO DO PROJETO "TRÊS TEMPOS NA CRECHE"-DISTRITO FEDERAL</t>
  </si>
  <si>
    <t>12.365.6221.4150.5251 - MANUTENÇÃO DE UNIDADE DE ENSINO-REFORMA DO PRÉDIO DAS OBRAS ASSISTENCIAIS SÃO SEBASTIÃO - OASAS EM- SANTA MARIA</t>
  </si>
  <si>
    <t>12.365.6221.4976.9535 - TRANSPORTE DE ALUNOS-EDUCAÇÃO INFANTIL PRÉ-ESCOLA - SECRETARIA DE ESTADO DE EDUCAÇÃO-DISTRITO FEDERAL</t>
  </si>
  <si>
    <t>12.365.6221.8502.8842 - ADMINISTRAÇÃO DE PESSOAL-PROFISSIONAIS DA EDUCAÇÃO INFANTIL-CRECHE - SECRETARIA DE ESTADO DE EDUCAÇÃO-DISTRITO FEDERAL</t>
  </si>
  <si>
    <t>12.365.6221.8502.8843 - ADMINISTRAÇÃO DE PESSOAL-PROFISSIONAIS DA EDUCAÇÃO INFANTIL-PRÉ-ESCOLA - SECRETARIA DE ESTADO DE EDUCAÇÃO-DISTRITO FEDERAL</t>
  </si>
  <si>
    <t>12.365.6221.8502.8849 - ADMINISTRAÇÃO DE PESSOAL-PROFISSIONAIS DA EDUCAÇÃO INFANTIL - PRÉ-ESCOLA - FUNDEB-DISTRITO FEDERAL</t>
  </si>
  <si>
    <t>12.366.6221.2392.4385 - MANUTENÇÃO DA EDUCAÇÃO DE JOVENS E ADULTOS-SECRETARIA DE ESTADO DE EDUCAÇÃO-DISTRITO FEDERAL</t>
  </si>
  <si>
    <t>12.367.6221.1745.1914 - CONSTRUÇÃO DE QUADRA DE ESPORTE COBERTA NO C.E.ESPECIAL 01 DA QNJ</t>
  </si>
  <si>
    <t>12.367.6221.2393.0001 - MANUTENÇÃO DA EDUCAÇÃO ESPECIAL-REDE PÚBLICA - SECRETARIA DE ESTADO DE EDUCAÇÃO-DISTRITO FEDERAL</t>
  </si>
  <si>
    <t>12.367.6221.2964.9319 - ALIMENTAÇÃO ESCOLAR-ALUNOS DA EDUCAÇÃO ESPECIAL - SECRETARIA DE ESTADO DE EDUCAÇÃO-DISTRITO FEDERAL</t>
  </si>
  <si>
    <t>12.367.6221.4976.9537 - TRANSPORTE DE ALUNOS-UNIDADES DA EDUCAÇÃO ESPECIAL - SECRETARIA DE ESTADO DE EDUCAÇÃO-DISTRITO FEDERAL</t>
  </si>
  <si>
    <t>12.367.6221.5051.0004 - REFORMA DE UNIDADES DO ENSINO ESPECIAL-SECRETARIA DE ESTADO DE EDUCAÇÃO-DISTRITO FEDERAL</t>
  </si>
  <si>
    <t>12.367.6221.5112.0003 - CONSTRUÇÃO DE UNIDADES DO ENSINO ESPECIAL-SECRETARIA DE ESTADO DE EDUCAÇÃO-DISTRITO FEDERAL</t>
  </si>
  <si>
    <t>12.367.6221.8502.8845 - ADMINISTRAÇÃO DE PESSOAL-PROFISSIONAIS DA EDUCAÇÃO ESPECIAL -SECRETARIA DE ESTADO DE EDUCAÇÃO-DISTRITO FEDERAL</t>
  </si>
  <si>
    <t>15.361.6221.3023.0052 - PROGRAMA DE ACELERAÇÃO DO CRESCIMENTO - PAC-CONSTRUÇÃO DE ESCOLA (CEF) ESTRUTURAL- SETOR COMPL. DE IND. E ABASTECIMENTO</t>
  </si>
  <si>
    <t>15.362.6221.3023.0053 - PROGRAMA DE ACELERAÇÃO DO CRESCIMENTO - PAC-CONSTRUÇÃO DE ESCOLA (CEM) NA ESTRUTURAL- SETOR COMPL. DE IND. E ABASTECIMENTO</t>
  </si>
  <si>
    <t>15.365.6221.3023.0058 - PROGRAMA DE ACELERAÇÃO DO CRESCIMENTO - PAC-ENSINO INFANTIL- SETOR COMPL. DE IND. E ABASTECIMENTO</t>
  </si>
  <si>
    <t>14.243.6223.2205.0001 - COMBATE À EXPLORAÇÃO SEXUAL À CRIANÇA E ADOLESCENTE-IMPLANTAÇÃO DO PLANO DE COMBATE À PROSTITUIÇÃO INFANTIL-DISTRITO FEDERAL</t>
  </si>
  <si>
    <t>14.243.6223.2412.0001 - MANUTENÇÃO E FUNCIONAMENTO DO CENTRO DE REFERÊNCIA NO ATENDIMENTO INFANTO JUVENIL - CRAI-SECRETARIA DA CRIANÇA-DISTRITO FEDERAL</t>
  </si>
  <si>
    <t>14.243.6223.2461.0001 - APOIO ÀS AÇÕES INTERSETORIAIS DE PROTEÇÃO ESPECIAL DE CRIANÇAS E ADOLESCENTES-PROGRAMA DE PROTEÇÃO DE CRIANÇAS E ADOLESCENTES AMEAÇADOS DE MORTE - SECRETARIA DA CRIANÇA-DISTRITO FEDERAL</t>
  </si>
  <si>
    <t>14.243.6223.2461.0002 - APOIO ÀS AÇÕES INTERSETORIAIS DE PROTEÇÃO ESPECIAL DE CRIANÇAS E ADOLESCENTES-COMITÊ DE PROTEÇÃO DA CRIANÇA E DO ADOLESCENTE PARA GRANDES EVENTOS - SECRETARIA DA CRIANÇA-DISTRITO FEDERAL</t>
  </si>
  <si>
    <t>14.243.6223.2461.1956 - VIRA VIDA-DF - APOIO ÀS AÇÕES INTERSETORIAIS DE PROTEÇÃO ESPECIAL DE CRIANÇAS E ADOLESCENTES</t>
  </si>
  <si>
    <t>14.243.6223.2461.1957 - FORMAÇÃO DE CRIANÇAS E ADOLESCENTES EM RECUPERAÇÃO DO DISTRITO FEDERAL</t>
  </si>
  <si>
    <t>14.243.6223.3711.6175 - REALIZAÇÃO DE ESTUDOS E PESQUISAS-SECRETARIA DA CRIANÇA-DISTRITO FEDERAL</t>
  </si>
  <si>
    <t>14.243.6223.4088.1539 - CAPACITAÇAO DE SERVIDORES DA SECRETARIA DA CRIANÇA</t>
  </si>
  <si>
    <t>14.243.6223.5001.5312 - CONSTRUÇÃO DE SEDE DO CONSELHO TUTELAR--DISTRITO FEDERAL</t>
  </si>
  <si>
    <t>14.243.6223.5004.0002 - REFORMA DE UNIDADES DO SISTEMA SOCIOEDUCATIVO-SECRETARIA DA CRIANÇA-DISTRITO FEDERAL</t>
  </si>
  <si>
    <t>Carlos Eduardo Goulart</t>
  </si>
  <si>
    <t>18902 - FUNDO DE APOIO AO PROGRAMA PERMANENTE DE ALFABETIZAÇÃO E EDUCAÇÃO BÁSICA DE JOVENS E ADULTOS</t>
  </si>
  <si>
    <t>24104 - CORPO DE BOMBEIROS MILITAR DO DISTRITO FEDERAL</t>
  </si>
  <si>
    <t>34101 - SECRETARIA DE ESTADO DE ESPORTE DO DISTRITO FEDERAL</t>
  </si>
  <si>
    <t>44101 - SECRETARIA DE ESTADO DE JUSTIÇA, DIREITOS HUMANOS E CIDADANIA DO DISTRITO FEDERAL</t>
  </si>
  <si>
    <t>Pedro Henrique Medeiros Araújo</t>
  </si>
  <si>
    <t>51101 - SECRETARIA DE ESTADO DA CRIANÇA DO DISTRITO FEDERAL</t>
  </si>
  <si>
    <t>51901 - FUNDO DOS DIREITOS DA CRIANÇA E DO ADOLESCENTE DO DISTRITO FEDERAL</t>
  </si>
  <si>
    <t>Carlos Augusto de Medeiros (1º de janeiro a 15 de outubro) e Natália de Souza Duarte (17 de outubro a 31 de dezembro)</t>
  </si>
  <si>
    <t>28101 - SECRETARIA DE ESTADO DE HABITAÇÃO, REGULARIZAÇÃO E DESENVOLVIMENTO URBANO DO DISTRITO FEDERAL</t>
  </si>
  <si>
    <t>Roberto Carlos Alcântara (1º de janeiro a 27 de agosto) e Carlos Emilson Ferreira dos Santos (28 de agosto a 31 de dezembro)</t>
  </si>
  <si>
    <t xml:space="preserve">                                GOVERNO DO DISTRITO FEDERAL</t>
  </si>
  <si>
    <t xml:space="preserve">                                SECRETARIA DE ESTADO DE PLANEJAMENTO, ORÇAMENTO E GESTÃO</t>
  </si>
  <si>
    <t xml:space="preserve">                                SUBSECRETARIA DE  ORÇAMENTO PÚBLICO</t>
  </si>
  <si>
    <t>Daniel Lushine Ishihara</t>
  </si>
  <si>
    <t>Adalberto Mesquita da Fonseca Gonzaga</t>
  </si>
  <si>
    <t>Tiago Rodrigo Gonçalves</t>
  </si>
  <si>
    <t>José Landim Rosa (1º de janeiro a 6 de fevereiro) e Claudia Mariana Pires (7 de fevereiro a 31 de dezembro)</t>
  </si>
  <si>
    <t>RELATÓRIO ORÇAMENTO CRIANÇA E ADOLESCENTE - 2014/2015</t>
  </si>
  <si>
    <t xml:space="preserve">   I.b) EXERCICIO ANALISADO: 2015</t>
  </si>
  <si>
    <t xml:space="preserve">   I.a) EXERCICIO ANTERIOR: 2014</t>
  </si>
  <si>
    <t xml:space="preserve">  II.a) EXERCICIO ANTERIOR: 2014</t>
  </si>
  <si>
    <t xml:space="preserve">  II.b) EXERCICIO ANALISADO: 2015</t>
  </si>
  <si>
    <t xml:space="preserve">  III.a) EXERCICIO ANTERIOR: 2014</t>
  </si>
  <si>
    <t xml:space="preserve">  III.b) EXERCICIO ANALISADO: 2015</t>
  </si>
  <si>
    <t>12.367.6001.3903.3343 - REFORMA DO AUDITÓRIO DO CENTRO DE ENSINO ESPECIAL Nº 01 DE BRASÍLIA</t>
  </si>
  <si>
    <t>12.361.6001.3903.3345 - APOIO A REFORMA GERAL E AMPLIAÇÃO DE UNIDADES DE ENSINO FUNDAMENTAL E MÉDIO DA REDE DE ENSINO DO DISTRITO FEDERAL.</t>
  </si>
  <si>
    <t xml:space="preserve">12.362.6002.1968.2513 - ELABORAÇÃO DE PROJETOS-ENSINO MÉDIO - SE-DISTRITO FEDERAL </t>
  </si>
  <si>
    <t xml:space="preserve">10.301.6202.4133.0001 - ATENÇÃO INTEGRAL À SAÚDE DE ADOLESCENTES EM MEDIDA SOCIOEDUCATIVA DE INTERNAÇÃO-ADOLESCENTES EM RISCO PESSOAL E SOCIAL-DISTRITO FEDERAL </t>
  </si>
  <si>
    <t xml:space="preserve">10.302.6202.3141.2696 - AMPLIAÇÃO DE UNIDADES DE ATENÇÃO ESPECIALIZADA EM SAÚDE-BLOCO II DO HOSPITAL DA CRIANÇA DE BRASÍLIA - HCB- PLANO PILOTO </t>
  </si>
  <si>
    <t xml:space="preserve">10.302.6202.3225.0002 - CONSTRUÇÃO DE UNIDADES DE ATENÇÃO EM SAÚDE MENTAL-SEDE DO CENTRO DE ORIENTAÇÃO MÉDICO PSICOPEDAGÓGICA - COMPP-DISTRITO FEDERAL </t>
  </si>
  <si>
    <t xml:space="preserve">10.302.6202.3225.0004 - CONSTRUÇÃO DE UNIDADES DE ATENÇÃO EM SAÚDE MENTAL-CAPS I- PLANO PILOTO </t>
  </si>
  <si>
    <t xml:space="preserve">10.302.6202.3225.0006 - CONSTRUÇÃO DE UNIDADES DE ATENÇÃO EM SAÚDE MENTAL-CAPSI CEILÂNDIA- CEILÂNDIA </t>
  </si>
  <si>
    <t xml:space="preserve">08.243.6211.4118.0005 - ACOLHIMENTO INSTITUCIONAL-PSE - ACOLHIMENTO CRIANÇA E ADOLESCENTE-DISTRITO FEDERAL </t>
  </si>
  <si>
    <t xml:space="preserve">08.243.6211.4118.0006 - ACOLHIMENTO INSTITUCIONAL-PSE- ACOLHIMENTO CRIANÇA E ADOLESCENTE- RECONV-DISTRITO FEDERAL </t>
  </si>
  <si>
    <t xml:space="preserve">08.243.6211.4118.5735 - ACOLHIMENTO INSTITUCIONAL-PSE - ACOLHIMENTO CRIANÇA E ADOLESCENTE-DISTRITO FEDERAL </t>
  </si>
  <si>
    <t xml:space="preserve">08.243.6211.4118.5736 - ACOLHIMENTO INSTITUCIONAL-PSE- ACOLHIMENTO CRIANÇA E ADOLESCENTE- RECONV-DISTRITO FEDERAL </t>
  </si>
  <si>
    <t xml:space="preserve">08.243.6211.4185.0003 - CONVIVÊNCIA E FORTALECIMENTO DE VÍNCULOS - SCFV-PSB - 06 A 17 ANOS - RECONV-DISTRITO FEDERAL </t>
  </si>
  <si>
    <t xml:space="preserve">08.243.6211.4185.0006 - CONVIVÊNCIA E FORTALECIMENTO DE VÍNCULOS - SCFV-CAMINHOS DA CIDADANIA-DISTRITO FEDERAL </t>
  </si>
  <si>
    <t>08.243.6211.4185.3839 - APOIO AO PROJETO RESSAQUINHA - CASA DE ISMAEL</t>
  </si>
  <si>
    <t>08.243.6211.4185.3840 - CONSTRUÇÃO DE SALA PARA DESENVOLVIMENTO DE ATIVIDADES LÚDICAS E SOCIOEDUCATIVAS PARA AS CRIANÇAS ATENDIDAS - CASA DE ISMAEL LAR DA CRIANÇA</t>
  </si>
  <si>
    <t>08.243.6211.4185.3841 - AQUISIÇÃO DE VEÍCULO PARA TRANSPORTE DE CRIANÇAS - ASSISTÊNCIA SOCIAL CASA AZUL</t>
  </si>
  <si>
    <t>08.243.6211.4185.3843 - ENFRENTAMENTO À EXPLORAÇÃO DO TRABALHO INFANTO-JUVENIL</t>
  </si>
  <si>
    <t xml:space="preserve">08.243.6211.4185.5785 - CONVIVÊNCIA E FORTALECIMENTO DE VÍNCULOS - SCFV-CONSTRUÇÃO DE SALA PARA DESENVOLVIMENTO DE ATIVIDADES LÚDICAS E SOCIOEDUCATIVAS PARA AS CRIANÇAS ATENDIDAS - CASA DE ISMAEL LAR DA CRIANÇA- PLANO PILOTO </t>
  </si>
  <si>
    <t xml:space="preserve">08.243.6211.4185.5786 - CONVIVÊNCIA E FORTALECIMENTO DE VÍNCULOS - SCFV-AQUISIÇÃO DE VEÍCULO PARA TRANSPORTE DE CRIANÇAS - ASSISTÊNCIA SOCIAL CASA AZUL- SAMAMBAIA </t>
  </si>
  <si>
    <t xml:space="preserve">08.243.6211.4185.5792 - CONVIVÊNCIA E FORTALECIMENTO DE VÍNCULOS - SCFV-PSB - 06 A 17 ANOS - RECONV-DISTRITO FEDERAL </t>
  </si>
  <si>
    <t xml:space="preserve">08.243.6211.4185.5793 - CONVIVÊNCIA E FORTALECIMENTO DE VÍNCULOS - SCFV-CAMINHOS DA CIDADANIA-DISTRITO FEDERAL </t>
  </si>
  <si>
    <t xml:space="preserve">12.363.6220.2119.0001 - DESENVOLVIMENTO DE CURSOS DE EDUCAÇÃO PROFISSIONAL-ESCOLA TÉCNICA DE SAÚDE DE BRASÍLIA - FEPECS- PLANO PILOTO </t>
  </si>
  <si>
    <t xml:space="preserve">06.361.6221.4150.0002 - MANUTENÇÃO DE UNIDADE DE ENSINO-COLÉGIO MILITAR TIRADENTES - PMDF-DISTRITO FEDERAL </t>
  </si>
  <si>
    <t>12.361.6221.1421.3054 - PADRONIZAÇÃO DE ESCOLAS PÚBLICAS DE ENSINO FUNDAMENTAL</t>
  </si>
  <si>
    <t xml:space="preserve">12.361.6221.1718.0001 - AQUISIÇÃO DE BICICLETAS E EQUIPAMENTOS PARA O TRANSPORTE ESCOLAR-ENSINO FUNDAMENTAL - SE-DISTRITO FEDERAL </t>
  </si>
  <si>
    <t>12.361.6221.1745.3181 - COBERTURA DA QUADRA E COLOCAÇÃO DE ALAMBRADOS ENTRO EDUCACIONAL DONA AMÉRICA GUIMARÃES ARAPOANGA</t>
  </si>
  <si>
    <t xml:space="preserve">12.361.6221.1968.2512 - ELABORAÇÃO DE PROJETOS-ENSINO FUNDAMENTAL - SE-DISTRITO FEDERAL </t>
  </si>
  <si>
    <t xml:space="preserve">12.361.6221.2160.0001 - MANUTENÇÃO DAS ATIVIDADES DE EDUCAÇÃO FÍSICA-REDE PÚBLICA - SE-DISTRITO FEDERAL </t>
  </si>
  <si>
    <t xml:space="preserve">12.361.6221.2389.0001 - MANUTENÇÃO DO ENSINO FUNDAMENTAL-REDE PÚBLICA - SE-DISTRITO FEDERAL </t>
  </si>
  <si>
    <t xml:space="preserve">12.361.6221.2389.0002 - MANUTENÇÃO DO ENSINO FUNDAMENTAL-SWAP - FUNDEB-DISTRITO FEDERAL </t>
  </si>
  <si>
    <t xml:space="preserve">12.361.6221.2446.0001 - CARTÃO MATERIAL ESCOLAR-ENSINO FUNDAMENTAL - SE-DISTRITO FEDERAL </t>
  </si>
  <si>
    <t xml:space="preserve">12.361.6221.2964.0001 - ALIMENTAÇÃO ESCOLAR-ALUNOS DO ENSINO FUNDAMENTAL - SE-DISTRITO FEDERAL </t>
  </si>
  <si>
    <t xml:space="preserve">12.361.6221.2964.9320 - ALIMENTAÇÃO ESCOLAR-ALIMENTAÇÃO SAUDÁVEL PARA ALUNOS DO ENSINO FUNDAMENTAL - SE-DISTRITO FEDERAL </t>
  </si>
  <si>
    <t xml:space="preserve">12.361.6221.3023.0038 - PROGRAMA DE ACELERAÇÃO DO CRESCIMENTO - PAC-CONSTRUÇÃO DE QUADRAS ESPORTIVAS NAS UNIDADES DE ENSINO FUNDAMENTAL - SE-DISTRITO FEDERAL </t>
  </si>
  <si>
    <t>12.361.6221.3023.3870 - COBERTURA QUADRA ESPORTIVA CEF 19 CEILANDIA</t>
  </si>
  <si>
    <t>12.361.6221.3023.3871 - COBERTURA QUADRA ESPORTIVA CEF 32 CEILANDIA</t>
  </si>
  <si>
    <t>12.361.6221.3023.3872 - COBERTURA QUADRA ESPORTIVA DA EC 02 RIACHO FUNDO</t>
  </si>
  <si>
    <t xml:space="preserve">12.361.6221.3232.2712 - AMPLIAÇÃO DE UNIDADES DE ENSINO FUNDAMENTAL-CONSTRUÇÃO DE QUADRA POLIESPORTIVA NA ESCOLA CLASSE 501 - SE- SAMAMBAIA </t>
  </si>
  <si>
    <t>12.361.6221.3232.3897 - CONSTRUÇÃO DE PARQUE INFANTIL NA ESCOLA CLASSE 501 DE SAMAMBAIA</t>
  </si>
  <si>
    <t>12.361.6221.3232.3898 - AMPLIAÇÃO E REFORMA DE ESCOLAS NO DISTRITO FEDERAL</t>
  </si>
  <si>
    <t>12.361.6221.3232.3899 - CONSTRUÇÃO DE QUADRAS POLIESPORTIVAS EM ESCOLAS PÚBLICAS DO DISTRITO FEDERAL</t>
  </si>
  <si>
    <t>12.361.6221.3232.3900 - REFORMA DE QUADRAS POLIESPORTIVAS EM ESCOLAS PÚBLICAS NO DISTRITO FEDERAL</t>
  </si>
  <si>
    <t xml:space="preserve">12.361.6221.3235.0013 - RECONSTRUÇÃO DE UNIDADES DE ENSINO FUNDAMENTAL-ESCOLA CLASSE - SE- RIACHO FUNDO </t>
  </si>
  <si>
    <t xml:space="preserve">12.361.6221.3235.2718 - RECONSTRUÇÃO DE UNIDADES DE ENSINO FUNDAMENTAL-CENTRO DE ENSINO FUNDAMENTAL - VILA PLANALTO - SE- PLANO PILOTO </t>
  </si>
  <si>
    <t xml:space="preserve">12.361.6221.3235.2724 - RECONSTRUÇÃO DE UNIDADES DE ENSINO FUNDAMENTAL-SECRETARIA DE ESTADO DE EDUCAÇÃO-DISTRITO FEDERAL </t>
  </si>
  <si>
    <t xml:space="preserve">12.361.6221.3236.0003 - REFORMA DE UNIDADES DE ENSINO FUNDAMENTAL-REDE PÚBLICA - SE-DISTRITO FEDERAL </t>
  </si>
  <si>
    <t>12.361.6221.3236.3902 - REFORMA DE UNIDADES DE ENSINO FUNDAMENTAL NAS RA´S DO DF</t>
  </si>
  <si>
    <t>12.361.6221.3236.3903 - REFORMA E AMPLIAÇÃO DE ESCOLAS DO ENSINO FUNDAMENTAL</t>
  </si>
  <si>
    <t>12.361.6221.3236.3904 - REFORMA DE UNIDADES DO ENSINO FUNDAMENTAL NAS REGIÕES ADMINISTRATIVAS DO DF</t>
  </si>
  <si>
    <t xml:space="preserve">12.361.6221.3236.5495 - REFORMA DE UNIDADES DE ENSINO FUNDAMENTAL-REFORMA DA ESCOLA PARQUE 307/308 SUL - SE- PLANO PILOTO </t>
  </si>
  <si>
    <t xml:space="preserve">12.361.6221.3236.5502 - REFORMA DE UNIDADES DE ENSINO FUNDAMENTAL-ESCOLA CLASSE MENINOS E MENINAS DO PARQUE - SE-DISTRITO FEDERAL </t>
  </si>
  <si>
    <t xml:space="preserve">12.361.6221.3236.5503 - REFORMA DE UNIDADES DE ENSINO FUNDAMENTAL-CENTRO EDUCACIONAL 7 - SE- CEILÂNDIA </t>
  </si>
  <si>
    <t xml:space="preserve">12.361.6221.3236.5504 - REFORMA DE UNIDADES DE ENSINO FUNDAMENTAL-ESCOLA DE MÚSICA DE BRASÍLIA - SE- PLANO PILOTO </t>
  </si>
  <si>
    <t xml:space="preserve">12.361.6221.3236.5505 - REFORMA DE UNIDADES DE ENSINO FUNDAMENTAL-ESCOLA DO PARQUE DA CIDADE/PROEM - SE- PLANO PILOTO </t>
  </si>
  <si>
    <t xml:space="preserve">12.361.6221.3236.5506 - REFORMA DE UNIDADES DE ENSINO FUNDAMENTAL-ESCOLA PARQUE 210/211 NORTE - SE- PLANO PILOTO </t>
  </si>
  <si>
    <t xml:space="preserve">12.361.6221.3236.5507 - REFORMA DE UNIDADES DE ENSINO FUNDAMENTAL-ESCOLA PARQUE 210/211 SUL - SE- PLANO PILOTO </t>
  </si>
  <si>
    <t xml:space="preserve">12.361.6221.3236.5508 - REFORMA DE UNIDADES DE ENSINO FUNDAMENTAL-ESCOLA PARQUE 304 NORTE - SE- PLANO PILOTO </t>
  </si>
  <si>
    <t xml:space="preserve">12.361.6221.3236.5509 - REFORMA DE UNIDADES DE ENSINO FUNDAMENTAL-ESCOLA PARQUE 313/314 SUL - SE- PLANO PILOTO </t>
  </si>
  <si>
    <t xml:space="preserve">12.361.6221.3236.5510 - REFORMA DE UNIDADES DE ENSINO FUNDAMENTAL-CEF CASEB - SE- PLANO PILOTO </t>
  </si>
  <si>
    <t xml:space="preserve">12.361.6221.3236.5511 - REFORMA DE UNIDADES DE ENSINO FUNDAMENTAL-GISNO - SE- PLANO PILOTO </t>
  </si>
  <si>
    <t xml:space="preserve">12.361.6221.3236.5512 - REFORMA DE UNIDADES DE ENSINO FUNDAMENTAL-CENTRO INTEGRADO DE EDUCAÇÃO FÍSICA- PLANO PILOTO </t>
  </si>
  <si>
    <t xml:space="preserve">12.361.6221.3632.0001 - SAÚDE ESCOLAR-ENSINO FUNDAMENTAL - SE-DISTRITO FEDERAL </t>
  </si>
  <si>
    <t xml:space="preserve">12.361.6221.4976.0002 - TRANSPORTE DE ALUNOS-ENSINO FUNDAMENTAL - SE-DISTRITO FEDERAL </t>
  </si>
  <si>
    <t xml:space="preserve">12.361.6221.5924.9316 - CONSTRUÇÃO DE UNIDADES DO ENSINO FUNDAMENTAL-REDE PÚBLICA - SE-DISTRITO FEDERAL </t>
  </si>
  <si>
    <t xml:space="preserve">12.361.6221.8502.0015 - ADMINISTRAÇÃO DE PESSOAL-PROFISSIONAIS DO ENS. FUNDAMENTAL DA REDE PÚBLICA - FUNDEB-DISTRITO FEDERAL </t>
  </si>
  <si>
    <t xml:space="preserve">12.361.6221.8502.6977 - ADMINISTRAÇÃO DE PESSOAL-PROFISSIONAIS DO ENSINO FUNDAMENTAL - SE-DISTRITO FEDERAL </t>
  </si>
  <si>
    <t>12.362.6221.1421.3053 - PADRONIZAÇÃO DE ESCOLAS PÚBLICAS DE ENSINO MÉDIO</t>
  </si>
  <si>
    <t xml:space="preserve">12.362.6221.1718.0002 - AQUISIÇÃO DE BICICLETAS E EQUIPAMENTOS PARA O TRANSPORTE ESCOLAR-ENSINO MÉDIO - SE-DISTRITO FEDERAL </t>
  </si>
  <si>
    <t>12.362.6221.1745.3058 - CONSTRUÇÃO DE QUADRA DE ESPORTE NO CENTRO EDUCACIONAL 06 DE CEILÂNDIA</t>
  </si>
  <si>
    <t>12.362.6221.2389.3861 - REALIZAÇÃO DA XXI CONFERÊNCIA DA IEARN - INTERNATIONAL EDUCATION AND RESOURCE NETWORK</t>
  </si>
  <si>
    <t xml:space="preserve">12.362.6221.2390.0001 - MANUTENÇÃO DO ENSINO MÉDIO-REDE PÚBLICA -SE-DISTRITO FEDERAL </t>
  </si>
  <si>
    <t xml:space="preserve">12.362.6221.2390.3115 - MANUTENÇÃO DO ENSINO MÉDIO-SWAP - FUNDEB-DISTRITO FEDERAL </t>
  </si>
  <si>
    <t>12.362.6221.2390.3862 - AQUISIÇÃO DE EQUIPAMENTOS PARA O COLÉGIO MILITAR DOM PEDRO II</t>
  </si>
  <si>
    <t xml:space="preserve">12.362.6221.2446.0002 - CARTÃO MATERIAL ESCOLAR-ENSINO MÉDIO - SE-DISTRITO FEDERAL </t>
  </si>
  <si>
    <t xml:space="preserve">12.362.6221.2964.0004 - ALIMENTAÇÃO ESCOLAR-ALUNOS DO ENSINO MÉDIO (LEI Nº 4.121/08) - SE-DISTRITO FEDERAL </t>
  </si>
  <si>
    <t xml:space="preserve">12.362.6221.2964.9315 - ALIMENTAÇÃO ESCOLAR-MERENDA SAUDÁVEL - SE-DISTRITO FEDERAL </t>
  </si>
  <si>
    <t xml:space="preserve">12.362.6221.3023.0039 - PROGRAMA DE ACELERAÇÃO DO CRESCIMENTO - PAC-CONSTRUÇÃO DE QUADRAS ESPORTIVA NAS UNIDADES DE ENSINO MÉDIO - SE-DISTRITO FEDERAL </t>
  </si>
  <si>
    <t xml:space="preserve">12.362.6221.3231.2710 - AMPLIAÇÃO DE UNIDADES DE ENSINO MÉDIO-SECRETARIA DE ESTADO DE EDUCAÇÃO-DISTRITO FEDERAL </t>
  </si>
  <si>
    <t>12.362.6221.3231.3896 - CONSTRUÇÃO DE AUDITÓRIO NO CENTRO DE ENSINO MÉDIO JULIA KUBISCHEK</t>
  </si>
  <si>
    <t xml:space="preserve">12.362.6221.3237.0003 - REFORMA DE UNIDADES DE ENSINO MÉDIO-REDE PÚBLICA - SE-DISTRITO FEDERAL </t>
  </si>
  <si>
    <t xml:space="preserve">12.362.6221.3237.0006 - REFORMA DE UNIDADES DE ENSINO MÉDIO-CESAS - SE- PLANO PILOTO </t>
  </si>
  <si>
    <t>12.362.6221.3237.3905 - REFORMA DE UNIDADES DE ENSINO MÉDIO NAS RA´S DO DF</t>
  </si>
  <si>
    <t xml:space="preserve">12.362.6221.3237.5365 - REFORMA DE UNIDADES DE ENSINO MÉDIO-CEM ELEFANTE BRANCO - SE- PLANO PILOTO </t>
  </si>
  <si>
    <t xml:space="preserve">12.362.6221.3241.0003 - RECONSTRUÇÃO DE UNIDADES DE ENSINO MÉDIO-SECRETARIA DE ESTADO DE EDUCAÇÃO-DISTRITO FEDERAL </t>
  </si>
  <si>
    <t>12.362.6221.3272.3919 - CONSTRUÇÃO DO CENTRO DE ENSINO MÉDIO DO RIACHO FUNDO II</t>
  </si>
  <si>
    <t xml:space="preserve">12.362.6221.3272.9328 - CONSTRUÇÃO DE UNIDADES DO ENSINO MÉDIO-REDE PÚBLICA - SE-DISTRITO FEDERAL </t>
  </si>
  <si>
    <t xml:space="preserve">12.362.6221.3632.0002 - SAÚDE ESCOLAR-ENSINO MÉDIO - SE-DISTRITO FEDERAL </t>
  </si>
  <si>
    <t xml:space="preserve">12.362.6221.4976.9534 - TRANSPORTE DE ALUNOS-ENSINO MÉDIO - SE-DISTRITO FEDERAL </t>
  </si>
  <si>
    <t xml:space="preserve">12.362.6221.8502.0038 - ADMINISTRAÇÃO DE PESSOAL-PROFISSIONAIS DO ENSINO MÉDIO -SE-DISTRITO FEDERAL </t>
  </si>
  <si>
    <t xml:space="preserve">12.362.6221.8502.6978 - ADMINISTRAÇÃO DE PESSOAL-PROFISSIONAIS DO ENSINO MÉDIO DA REDE PÚBLICA - FUNDEB-DISTRITO FEDERAL </t>
  </si>
  <si>
    <t xml:space="preserve">12.363.6221.2391.0001 - MANUTENÇÃO DA EDUCAÇÃO PROFISSIONAL-REDE PÚBLICA - SE-DISTRITO FEDERAL </t>
  </si>
  <si>
    <t>12.363.6221.2391.3863 - APOIO A ATIVIDADES DA EMB</t>
  </si>
  <si>
    <t xml:space="preserve">12.363.6221.3234.2929 - CONSTRUÇÃO DE UNIDADES DE ENSINO PROFISSIONALIZANTE-ESCOLAS TÉCNICAS PROFISSIONALIZANTES - SE-DISTRITO FEDERAL </t>
  </si>
  <si>
    <t xml:space="preserve">12.363.6221.3239.0001 - REFORMA DE UNIDADES DE ENSINO PROFISSIONAL-REDE PÚBLICA - SE-DISTRITO FEDERAL </t>
  </si>
  <si>
    <t xml:space="preserve">12.363.6221.8502.0039 - ADMINISTRAÇÃO DE PESSOAL-EDUCAÇÃO PROFISSIONAL - REDE PÚBLICA - SE-DISTRITO FEDERAL </t>
  </si>
  <si>
    <t xml:space="preserve">12.363.6221.8502.6979 - ADMINISTRAÇÃO DE PESSOAL-PROFISSIONAIS DA EDUCAÇÃO DA REDE PÚBLICA - FUNDEB-DISTRITO FEDERAL </t>
  </si>
  <si>
    <t xml:space="preserve">12.365.6221.1968.2516 - ELABORAÇÃO DE PROJETOS-UNIDADES DE EDUCAÇÃO INFANTIL-CRECHE-SE-DISTRITO FEDERAL </t>
  </si>
  <si>
    <t xml:space="preserve">12.365.6221.2388.4379 - MANUTENÇÃO DA EDUCAÇÃO INFANTIL-CRECHE - SE-DISTRITO FEDERAL </t>
  </si>
  <si>
    <t xml:space="preserve">12.365.6221.2388.4380 - MANUTENÇÃO DA EDUCAÇÃO INFANTIL-UNIDIDADES DE ENSINO PRÉ-ESCOLA - SE-DISTRITO FEDERAL </t>
  </si>
  <si>
    <t xml:space="preserve">12.365.6221.2964.9316 - ALIMENTAÇÃO ESCOLAR-EDUCAÇÃO INFANTIL PRÉ ESCOLA - SE-DISTRITO FEDERAL </t>
  </si>
  <si>
    <t xml:space="preserve">12.365.6221.2964.9317 - ALIMENTAÇÃO ESCOLAR-EDUCAÇÃO INFANTIL - CRECHE - SE-DISTRITO FEDERAL </t>
  </si>
  <si>
    <t xml:space="preserve">12.365.6221.2964.9321 - ALIMENTAÇÃO ESCOLAR-EDUCAÇÃO INFANTIL - PRÉ-ESCOLA - SE-DISTRITO FEDERAL </t>
  </si>
  <si>
    <t xml:space="preserve">12.365.6221.2964.9322 - ALIMENTAÇÃO ESCOLAR-EDUCAÇÃO INFANTIL - CRECHE - SE-DISTRITO FEDERAL </t>
  </si>
  <si>
    <t xml:space="preserve">12.365.6221.3023.0040 - PROGRAMA DE ACELERAÇÃO DO CRESCIMENTO - PAC-CONSTRUÇÃO DO CENTRO DE EDUCAÇÃO DE PRIMEIRA INFÂNCIA/CEPIS - SE-DISTRITO FEDERAL </t>
  </si>
  <si>
    <t>12.365.6221.3230.3895 - IMPLANTAÇÃO DE UNIDADES DE EDUCAÇÃO INFANTIL EM TEMPO INTEGRAL</t>
  </si>
  <si>
    <t>12.365.6221.3238.3906 - REFORMA DE UNIDADES DE EDUCAÇÃO INFANTIL NAS RA´S DO DF</t>
  </si>
  <si>
    <t>12.365.6221.3238.3907 - REFORMA DO PRÉDIO DAS OBRAS ASSISTÊNCIAIS SÃO SEBASTIÃO - OASAS, EM SANTA MARIA</t>
  </si>
  <si>
    <t>12.365.6221.3271.3917 - CONSTRUÇÃO DE CRECHE EM PLANALTINA</t>
  </si>
  <si>
    <t>12.365.6221.3271.3918 - CONSTRUÇÃO DE CRECHE EM SANTA MARIA</t>
  </si>
  <si>
    <t xml:space="preserve">12.365.6221.3271.9354 - CONSTRUÇÃO DE UNIDADES DA EDUCAÇÃO INFANTIL-CRECHE- PAC2 -SE-DISTRITO FEDERAL </t>
  </si>
  <si>
    <t xml:space="preserve">12.365.6221.3632.0004 - SAÚDE ESCOLAR-EDUCAÇÃO INFANTIL PRÉ-ESCOLA - SE-DISTRITO FEDERAL </t>
  </si>
  <si>
    <t xml:space="preserve">12.365.6221.4976.9535 - TRANSPORTE DE ALUNOS-EDUCAÇÃO INFANTIL PRÉ-ESCOLA - SE-DISTRITO FEDERAL </t>
  </si>
  <si>
    <t xml:space="preserve">12.365.6221.8502.8842 - ADMINISTRAÇÃO DE PESSOAL-EDUCAÇÃO INFANTIL-CRECHE - SE-DISTRITO FEDERAL </t>
  </si>
  <si>
    <t xml:space="preserve">12.365.6221.8502.8843 - ADMINISTRAÇÃO DE PESSOAL-EDUCAÇÃO INFANTIL-PRÉ-ESCOLA - SE-DISTRITO FEDERAL </t>
  </si>
  <si>
    <t xml:space="preserve">12.365.6221.8502.8848 - ADMINISTRAÇÃO DE PESSOAL-PROFISSIONAIS DA EDUCAÇÃO INFANTIL-CRECHE - FUNDEB-DISTRITO FEDERAL </t>
  </si>
  <si>
    <t xml:space="preserve">12.365.6221.8502.8849 - ADMINISTRAÇÃO DE PESSOAL-PROFISSIONAIS DA EDUCAÇÃO INFANTIL - PRÉ-ESCOLA - FUNDEB-DISTRITO FEDERAL </t>
  </si>
  <si>
    <t>12.367.6221.1745.3057 - CONSTRUÇÃO DE QUADRA DE ESPORTE COBERTA NO C.E.ESPECIAL 01 DA QNJ</t>
  </si>
  <si>
    <t xml:space="preserve">12.367.6221.2393.0001 - MANUTENÇÃO DA EDUCAÇÃO ESPECIAL-REDE PÚBLICA - SE-DISTRITO FEDERAL </t>
  </si>
  <si>
    <t xml:space="preserve">12.367.6221.2964.9319 - ALIMENTAÇÃO ESCOLAR-EDUCAÇÃO ESPECIAL - SE-DISTRITO FEDERAL </t>
  </si>
  <si>
    <t xml:space="preserve">12.367.6221.2964.9324 - ALIMENTAÇÃO ESCOLAR-ALIMENTAÇÃO SAUDÁVEL DA EDUCAÇÃO ESPECIAL - SE-DISTRITO FEDERAL </t>
  </si>
  <si>
    <t xml:space="preserve">12.367.6221.3023.0069 - PROGRAMA DE ACELERAÇÃO DO CRESCIMENTO - PAC-CONSTRUÇÃO DE QUADRAS ESPORTIVAS NAS UNIDADES DE ENSINO ESPECIAL - SE-DISTRITO FEDERAL </t>
  </si>
  <si>
    <t xml:space="preserve">12.367.6221.4976.9537 - TRANSPORTE DE ALUNOS-UNIDADES DA EDUCAÇÃO ESPECIAL - SE-DISTRITO FEDERAL </t>
  </si>
  <si>
    <t xml:space="preserve">12.367.6221.5051.0002 - REFORMA DE UNIDADES DO ENSINO ESPECIAL-REDE PÚBLICA - SE-DISTRITO FEDERAL </t>
  </si>
  <si>
    <t xml:space="preserve">12.367.6221.5112.0003 - CONSTRUÇÃO DE UNIDADES DO ENSINO ESPECIAL-SECRETARIA DE ESTADO DE EDUCAÇÃO-DISTRITO FEDERAL </t>
  </si>
  <si>
    <t xml:space="preserve">12.367.6221.8502.8845 - ADMINISTRAÇÃO DE PESSOAL-EDUCAÇÃO ESPECIAL-SE-DISTRITO FEDERAL </t>
  </si>
  <si>
    <t xml:space="preserve">12.367.6221.8502.8857 - ADMINISTRAÇÃO DE PESSOAL-PROFISSIONAIS DA EDUCAÇÃO ESPECIAL - FUNDEB-DISTRITO FEDERAL </t>
  </si>
  <si>
    <t xml:space="preserve">15.361.6221.3023.0082 - PROGRAMA DE ACELERAÇÃO DO CRESCIMENTO - PAC-CONSTRUÇÃO DE CEF- SETOR COMPL. DE IND. E ABASTECIMENTO </t>
  </si>
  <si>
    <t xml:space="preserve">15.361.6221.3023.0083 - PROGRAMA DE ACELERAÇÃO DO CRESCIMENTO - PAC-CONSTRUÇÃO DE ESCOLA CEM NA ESTRUTURAL- SETOR COMPL. DE IND. E ABASTECIMENTO </t>
  </si>
  <si>
    <t xml:space="preserve">15.361.6221.3023.0084 - PROGRAMA DE ACELERAÇÃO DO CRESCIMENTO - PAC-CONDTRUÇÃO DE CENTRO DE ENSINO INFANTIL- SETOR COMPL. DE IND. E ABASTECIMENTO </t>
  </si>
  <si>
    <t xml:space="preserve">15.365.6221.3271.9347 - CONSTRUÇÃO DE UNIDADES DA EDUCAÇÃO INFANTIL-CRECHES PRÓ-MORADIA CEF- RECANTO DAS EMAS </t>
  </si>
  <si>
    <t xml:space="preserve">06.181.6223.2334.0001 - COLETA DOMICILIAR DE LEITE MATERNO- CBMDF-DISTRITO FEDERAL </t>
  </si>
  <si>
    <t xml:space="preserve">06.181.6223.2340.0001 - BOMBEIRO MIRIM- CBMDF-DISTRITO FEDERAL </t>
  </si>
  <si>
    <t xml:space="preserve">14.243.6223.1754.0001 - REFORMA DE UNIDADES DE ATENDIMENTO À CRIANÇA, AO ADOLESCENTE E SEUS FAMILIARES.-CONSELHOS TUTELARES DO DF - SECRETARIA DE ESTADO DE POLÍTICAS PARA CRIANÇAS, ADOLESCENTES E JUVENTUDE-DISTRITO FEDERAL </t>
  </si>
  <si>
    <t xml:space="preserve">14.243.6223.1754.0002 - REFORMA DE UNIDADES DE ATENDIMENTO À CRIANÇA, AO ADOLESCENTE E SEUS FAMILIARES.-CENTRO DE REFERÊNCIA - SECRETARIA DE ESTADO DE POLÍTICAS PARA CRIANÇAS, ADOLECENTES E JUVENTUDE-DISTRITO FEDERAL </t>
  </si>
  <si>
    <t xml:space="preserve">14.243.6223.2102.9722 - ASSISTÊNCIA AOS ADOLESCENTES EM RISCO PESSOAL E SOCIAL--DISTRITO FEDERAL </t>
  </si>
  <si>
    <t xml:space="preserve">14.243.6223.2205.5313 - COMBATE À EXPLORAÇÃO SEXUAL À CRIANÇA E ADOLESCENTE--DISTRITO FEDERAL </t>
  </si>
  <si>
    <t xml:space="preserve">14.243.6223.2412.0001 - MANUTENÇÃO E FUNCIONAMENTO DO CENTRO DE REFERÊNCIA NO ATENDIMENTO INFANTO JUVENIL - CRAI-SECRETARIA DE ESTADO DE POLÍTICAS PARA CRIANÇAS, ADOLESCENTES E JUVENTUDE-DISTRITO FEDERAL </t>
  </si>
  <si>
    <t xml:space="preserve">14.243.6223.2412.0002 - MANUTENÇÃO E FUNCIONAMENTO DO CENTRO DE REFERÊNCIA NO ATENDIMENTO INFANTO JUVENIL - CRAI-FUNDO DOS DIREITOS DA CRIANÇA E DO ADOLESCENTE-DISTRITO FEDERAL </t>
  </si>
  <si>
    <t xml:space="preserve">14.243.6223.2461.0001 - APOIO ÀS AÇÕES INTERSETORIAIS DE PROTEÇÃO ESPECIAL DE CRIANÇAS E ADOLESCENTES-PROGRAMA DE PROTEÇÃO DE CRIANÇAS E ADOLESCENTES AMEAÇADOS DE MORTE - SECRETARIA DE ESTADO DE POLÍTICAS PARA CRIANÇAS, ADOLESCENTES E JUVENTUDE-DISTRITO FEDERAL </t>
  </si>
  <si>
    <t xml:space="preserve">14.243.6223.2461.0002 - APOIO ÀS AÇÕES INTERSETORIAIS DE PROTEÇÃO ESPECIAL DE CRIANÇAS E ADOLESCENTES-COMITÊ DE PROTEÇÃO DA CRIANÇA E DO ADOLESCENTE PARA GRANDES EVENTOS - SECRETARIA DE ESTADO DE POLÍTICAS PARA CRIANÇAS, ADOLESCENTES E JUVENTUDE-DISTRITO FEDERAL </t>
  </si>
  <si>
    <t xml:space="preserve">14.243.6223.2461.1958 - APOIO ÀS AÇÕES INTERSETORIAIS DE PROTEÇÃO ESPECIAL DE CRIANÇAS E ADOLESCENTES-FUNDO DOS DIREITOS DA CRIANÇA E DO ADOLESCENTE-DISTRITO FEDERAL </t>
  </si>
  <si>
    <t xml:space="preserve">14.243.6223.2766.0008 - MANUTENÇÃO E FUNCIONAMENTO DO CONSELHO DOS DIREITOS DA CRIANÇA E DO ADOLESCENTE - CDCA--DISTRITO FEDERAL </t>
  </si>
  <si>
    <t xml:space="preserve">14.243.6223.2766.0009 - MANUTENÇÃO E FUNCIONAMENTO DO CONSELHO DOS DIREITOS DA CRIANÇA E DO ADOLESCENTE - CDCA-FUNDO DOS DIREITOS DA CRIANÇA E DO ADOLESCENTE-DISTRITO FEDERAL </t>
  </si>
  <si>
    <t xml:space="preserve">14.243.6223.2767.9722 - MANUTENÇÃO E FUNCIONAMENTO DOS CONSELHOS TUTELARES--DISTRITO FEDERAL </t>
  </si>
  <si>
    <t xml:space="preserve">14.243.6223.3678.2714 - REALIZAÇÃO DE EVENTOS-FUNDO DOS DIREITOS DA CRIANÇA E DO ADOLESCENTE-DISTRITO FEDERAL </t>
  </si>
  <si>
    <t>14.243.6223.3678.3336 - APOIO À REALIZAÇÃO DA ELEIÇÃO DOS CONSELHOS TUTELARES E REALIZAÇÃO DA 9ª CONFERÊNCIA DOS DIREITOS DA CRIANÇA E DO ADOLESCENTE DO DF</t>
  </si>
  <si>
    <t xml:space="preserve">14.243.6223.3711.6175 - REALIZAÇÃO DE ESTUDOS E PESQUISAS-SECRETARIA DE ESTADO DE POLÍTICAS PARA CRIANÇAS, ADOLESCENTES E JUVENTUDE-DISTRITO FEDERAL </t>
  </si>
  <si>
    <t xml:space="preserve">14.243.6223.3711.6183 - REALIZAÇÃO DE ESTUDOS E PESQUISAS-FUNDO DOS DIREITOS DA CRIANÇA E DO ADOLESCENTE-DISTRITO FEDERAL </t>
  </si>
  <si>
    <t xml:space="preserve">14.243.6223.3874.4273 - CONSTRUÇÃO DE UNIDADES DE EXECUÇÃO DE MEDIDAS DE SEMILIBERDADE E DE MEIO ABERTO--DISTRITO FEDERAL </t>
  </si>
  <si>
    <t xml:space="preserve">14.243.6223.4217.0001 - MANUTENÇÃO DO SISTEMA SOCIOEDUCATIVO--DISTRITO FEDERAL </t>
  </si>
  <si>
    <t xml:space="preserve">14.243.6223.4217.0002 - MANUTENÇÃO DO SISTEMA SOCIOEDUCATIVO-FUNDO DOS DIREITOS DA CRIANÇA E DO ADOLESCENTE-DISTRITO FEDERAL </t>
  </si>
  <si>
    <t xml:space="preserve">14.243.6223.4223.0001 - MANUTENÇÃO DAS UNIDADES DE ATENDIMENTO À CRIANÇA E AO ADOLESCENTE--DISTRITO FEDERAL </t>
  </si>
  <si>
    <t xml:space="preserve">14.243.6223.5001.5312 - CONSTRUÇÃO DE SEDE DO CONSELHO TUTELAR--DISTRITO FEDERAL </t>
  </si>
  <si>
    <t xml:space="preserve">14.243.6223.5004.0001 - REFORMA DE UNIDADES DO SISTEMA SOCIOEDUCATIVO--DISTRITO FEDERAL </t>
  </si>
  <si>
    <t xml:space="preserve">14.422.6223.2461.1955 - APOIO ÀS AÇÕES INTERSETORIAIS DE PROTEÇÃO ESPECIAL DE CRIANÇAS E ADOLESCENTES-VIRA VIDA-DISTRITO FEDERAL </t>
  </si>
  <si>
    <t xml:space="preserve">   VII.a) EXERCICIO ANTERIOR: 2014</t>
  </si>
  <si>
    <t xml:space="preserve">   VII.b) EXERCICIO ANALISADO: 2015</t>
  </si>
  <si>
    <t>EXERCÍCIO ANTERIOR: 2014</t>
  </si>
  <si>
    <t>EXERCÍCIO ANALISADO: 2015</t>
  </si>
  <si>
    <t>EXERCÍCIO ANALIZADO: 2015</t>
  </si>
  <si>
    <t xml:space="preserve">17101-SECRETARIA DE ESTADO DE DESENVOLVIMENTO HUMANO E SOCIAL </t>
  </si>
  <si>
    <t xml:space="preserve">17902-FUNDO DE ASSISTÊNCIA SOCIAL DO DISTRITO FEDERAL - FASDF </t>
  </si>
  <si>
    <t xml:space="preserve">18101-SECRETARIA DE ESTADO DE EDUCAÇÃO, ESPORTE E LAZER DO DISTRITO FEDERAL </t>
  </si>
  <si>
    <t xml:space="preserve">18903-FUNDO DE MANUTENÇÃO E DESENVOLVIMENTO DA EDUCAÇÃO BÁSICA E VALORIZAÇÃO DOS PROFISSIONAIS DA EDUCAÇÃO DO DISTRITO FEDERAL - FUNDEB </t>
  </si>
  <si>
    <t xml:space="preserve">22101-SECRETARIA DE ESTADO DE INFRAESTRUTURA E SERVIÇOS PÚBLICOS </t>
  </si>
  <si>
    <t xml:space="preserve">23203-FUNDAÇÃO DE ENSINO E PESQUISA EM CIÊNCIAS DA SAÚDE - FEPECS </t>
  </si>
  <si>
    <t xml:space="preserve">23901-FUNDO DE SAÚDE DO DISTRITO FEDERAL </t>
  </si>
  <si>
    <t xml:space="preserve">24103-POLÍCIA MILITAR DO DISTRITO FEDERAL </t>
  </si>
  <si>
    <t xml:space="preserve">24104-CORPO DE BOMBEIROS MILITAR DO DISTRITO FEDERAL </t>
  </si>
  <si>
    <t xml:space="preserve">25101-SECRETARIA DE ESTADO DE TRABALHO E DO EMPREENDEDORISMO </t>
  </si>
  <si>
    <t xml:space="preserve">25904-FUNDO DE ASSISTÊNCIA SOCIAL DO DISTRITO FEDERAL </t>
  </si>
  <si>
    <t xml:space="preserve">28209-COMPANHIA DE DESENVOLVIMENTO HABITACIONAL DO DISTRITO FEDERAL - CODHAB </t>
  </si>
  <si>
    <t xml:space="preserve">51101-SECRETARIA DE ESTADO DE POLÍTICAS PARA CRIANÇAS, ADOLESCENTES E JUVENTUDE </t>
  </si>
  <si>
    <t xml:space="preserve">51901-FUNDO DOS DIREITOS DA CRIANÇA E DO ADOLESCENTE DO DISTRITO FEDERAL - FDCA </t>
  </si>
  <si>
    <t>IV - DESPESA POR PROGRAMAS E SUAS RESPECTIVAS AÇÕES EXCLUSIVAMENTE DIRECIONADAS À CRIANÇA E AO ADOLESCENTE</t>
  </si>
  <si>
    <t>IV.a) 6001 - GESTÃO, MANUTENÇÃO E SERVIÇOS AO ESTADO - DESENVOLVIMENTO INSTITUCIONAL</t>
  </si>
  <si>
    <t>IV.b) 6002 - GESTÃO, MANUTENÇÃO E SERVIÇOS AO ESTADO - EDUCAÇÃO</t>
  </si>
  <si>
    <t xml:space="preserve">IV.c) 6202 - APERFEIÇOAMENTO DO SISTEMA ÚNICO DE SAÚDE  </t>
  </si>
  <si>
    <t xml:space="preserve">IV.d) 6206 - ESPORTES E GRANDES EVENTOS ESPORTIVOS </t>
  </si>
  <si>
    <t xml:space="preserve">IV.e) 6211 - GARANTIA DO DIREITO À ASSISTÊNCIA SOCIAL </t>
  </si>
  <si>
    <t xml:space="preserve">IV.f) 6214 - TRABALHO, EMPREGO E RENDA </t>
  </si>
  <si>
    <t>IV.g) 6220 - EDUCAÇÃO SUPERIOR</t>
  </si>
  <si>
    <t xml:space="preserve">IV.h) 6221 - EDUCAÇÃO BÁSICA </t>
  </si>
  <si>
    <t>IV.i) 6223 - DESENVOLVIMENTO INTEGRAL DA INFÂNCIA E DA ADOLESCÊNCIA</t>
  </si>
  <si>
    <t>TOTAL=(IV.a+IV.b+IV.c+IV.d+IV.e+IV.f+IV.g+IV.h+IV.i)</t>
  </si>
  <si>
    <t>TOTAL IV.i</t>
  </si>
  <si>
    <t>TOTAL IV.a</t>
  </si>
  <si>
    <t>TOTAL IV.b</t>
  </si>
  <si>
    <t>TOTAL IV.c</t>
  </si>
  <si>
    <t>TOTAL IV.d</t>
  </si>
  <si>
    <t>TOTAL IV.e</t>
  </si>
  <si>
    <t>TOTAL IV.g</t>
  </si>
  <si>
    <t>TOTAL IV.f</t>
  </si>
  <si>
    <t xml:space="preserve">Daniel Luchine Ishihara </t>
  </si>
  <si>
    <t>Carlos Guilherme Alvarenga Reis</t>
  </si>
  <si>
    <t>Carlos Emilson Ferreira dos Santos</t>
  </si>
  <si>
    <t>Gilson José Paranhos de Paula e Silva</t>
  </si>
  <si>
    <t xml:space="preserve">Ricardo de Souza Ferreira </t>
  </si>
  <si>
    <t>TOTAL IV.h</t>
  </si>
  <si>
    <t>V- DESPESA POR PROGRAMAS E SUAS RESPECTIVAS AÇÕES EXCLUSIVAMENTE DIRECIONADAS À CRIANÇA E AO ADOLESCENTE</t>
  </si>
  <si>
    <t>V.a) 6001 - GESTÃO, MANUTENÇÃO E SERVIÇOS AO ESTADO - DESENVOLVIMENTO INSTITUCIONAL</t>
  </si>
  <si>
    <t>TOTAL V.a</t>
  </si>
  <si>
    <t>V.b) 6002 - GESTÃO, MANUTENÇÃO E SERVIÇOS AO ESTADO - EDUCAÇÃO</t>
  </si>
  <si>
    <t>TOTAL V.b</t>
  </si>
  <si>
    <t xml:space="preserve">V.c) 6202 - APERFEIÇOAMENTO DO SISTEMA ÚNICO DE SAÚDE  </t>
  </si>
  <si>
    <t>TOTAL V.c</t>
  </si>
  <si>
    <t xml:space="preserve">V.d) 6211 - GARANTIA DO DIREITO À ASSISTÊNCIA SOCIAL </t>
  </si>
  <si>
    <t>TOTAL V.d</t>
  </si>
  <si>
    <t>TOTAL V.e</t>
  </si>
  <si>
    <t xml:space="preserve">V.f) 6221 - EDUCAÇÃO BÁSICA </t>
  </si>
  <si>
    <t>TOTAL V.f</t>
  </si>
  <si>
    <t>V.g) 6223 - DESENVOLVIMENTO INTEGRAL DA INFÂNCIA E DA ADOLESCÊNCIA</t>
  </si>
  <si>
    <t>TOTAL V.g</t>
  </si>
  <si>
    <t>TOTAL=(V.a+V.b+V.c+V.d+V.e+V.f+V.g)</t>
  </si>
  <si>
    <t>VI) PERCENTUAL DA RELAÇÃO ENTRE A DESPESA (PROGRAMAS E AÇÕES EXCLUSIVAMENTE DIRECIONADAS À CRIANÇA E AO ADOLESCENTE) E A RECEITA TOTAL DO DISTRITO FEDERAL</t>
  </si>
  <si>
    <t>VII) PERCENTUAL DA RELAÇÃO ENTRE A DESPESA (PROGRAMAS E AÇÕES EXCLUSIVAMENTE DIRECIONADAS À CRIANÇA E AO ADOLESCENTE) E A DESPESA TOTAL DO DISTRITO FEDERAL</t>
  </si>
  <si>
    <t>VIII - UNIDADES ORÇAMENTÁRIAS E ORDENADORES DE DESPESAS RESPONSÁVEIS</t>
  </si>
  <si>
    <t xml:space="preserve">   VI.a) EXERCICIO ANTERIOR: 2014</t>
  </si>
  <si>
    <t xml:space="preserve">   VI.b) EXERCICIO ANALISADO: 2015</t>
  </si>
  <si>
    <t>Sinval de Paiva Reis</t>
  </si>
  <si>
    <t>Gerson Vicente de Paula Junior -  01.01.2015 a  31.08.2015                                                                                         Sidnei  Yokoyama  -03.09.2015 a 25.10.2015 -                                                                   Daniel Luchine Ishihara: 26.10.2015 a  31.12.2015</t>
  </si>
  <si>
    <t xml:space="preserve">Adalberta Mesquita da Fonseca Gonzaga - Período   01.01.15 a 29.01.2015                                                                                      Antônio José Rodrigues Neto -  Período:  29.01.2015 a 31.12.2015                                    </t>
  </si>
  <si>
    <t>José Meneses Neto                                                                Marcello Nóbrega de Miranda Lopes</t>
  </si>
  <si>
    <t>V.e) 6220 - EDUCAÇÃO SUPERIOR</t>
  </si>
  <si>
    <t xml:space="preserve">Adalberta Mesquita da Fonseca Gonzaga - Período 01.01.15  a 29.01.2015                                                                               Antônio José Rodrigues Neto -  Período:  29.01.2015 a 31.12.2015                                    </t>
  </si>
  <si>
    <t xml:space="preserve">Jean Carlos Vieira de Almeida - Período:   01.01.15 a 29.01.2015 -  Daniel Luchine Ishihara  -  Período:   29.01.2015  a 16.08.2015   - Danielle Carvalho Alves  -  Período:   18.05.2015 a 27.05.2015   -                                                                             Bruno Sena Rodrigues  - Período: 17.08.2015 a 25.10.2015                                </t>
  </si>
  <si>
    <t>3) Para maior transparência, nos itens IV e V, a coluna do valor fixado foi desmembrada em  INICIAL (valor aprovado na LOA) e autorizada (LOA + CRÉDITOS ADICIONAIS).</t>
  </si>
  <si>
    <t>4) Nos itens IV e V, a variação percentual corresponde ao valor empenhado sobre a dotação autorizada.</t>
  </si>
  <si>
    <t>5) Nos itens I e II, a Receita Estimada e a Despesa Fixada correspondem  ao valor de Lei + Créditos Adicionais. A Receita Estimada pode vir a ser menor que a Despesa Fixada pelo fato de recursos provenientes de superávit do exercício anterior não entrarem no cômputo da receita do exercício corrente.</t>
  </si>
  <si>
    <t>1) Despesa Executada é o mesmo que Despesa Empenhada.</t>
  </si>
  <si>
    <t xml:space="preserve">2) A Despesa Executada pode vir a ser maior que a receita realizada pelo fato de  que empenhos podem ser  realizados em fontes de recursos provenientes de  superávit do exercício anterior. O superavit não entra no cômputo da receita do exercício corrente, permitindo então que ela apresente um valor inferior à Despesa Executada. No caso de 2015 o empenho total realizado nessas fontes foi de R$ 1.550.637.638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</si>
</sst>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89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15" applyNumberFormat="0" applyAlignment="0" applyProtection="0"/>
    <xf numFmtId="0" fontId="10" fillId="22" borderId="16" applyNumberFormat="0" applyAlignment="0" applyProtection="0"/>
    <xf numFmtId="0" fontId="11" fillId="0" borderId="17" applyNumberFormat="0" applyFill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2" fillId="29" borderId="15" applyNumberFormat="0" applyAlignment="0" applyProtection="0"/>
    <xf numFmtId="0" fontId="13" fillId="30" borderId="0" applyNumberFormat="0" applyBorder="0" applyAlignment="0" applyProtection="0"/>
    <xf numFmtId="0" fontId="14" fillId="3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18" applyNumberFormat="0" applyFont="0" applyAlignment="0" applyProtection="0"/>
    <xf numFmtId="0" fontId="6" fillId="32" borderId="18" applyNumberFormat="0" applyFont="0" applyAlignment="0" applyProtection="0"/>
    <xf numFmtId="0" fontId="6" fillId="32" borderId="18" applyNumberFormat="0" applyFont="0" applyAlignment="0" applyProtection="0"/>
    <xf numFmtId="0" fontId="6" fillId="32" borderId="18" applyNumberFormat="0" applyFont="0" applyAlignment="0" applyProtection="0"/>
    <xf numFmtId="0" fontId="6" fillId="32" borderId="18" applyNumberFormat="0" applyFont="0" applyAlignment="0" applyProtection="0"/>
    <xf numFmtId="9" fontId="2" fillId="0" borderId="0" applyFont="0" applyFill="0" applyBorder="0" applyAlignment="0" applyProtection="0"/>
    <xf numFmtId="0" fontId="15" fillId="21" borderId="19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0" applyNumberFormat="0" applyFill="0" applyAlignment="0" applyProtection="0"/>
    <xf numFmtId="0" fontId="20" fillId="0" borderId="21" applyNumberFormat="0" applyFill="0" applyAlignment="0" applyProtection="0"/>
    <xf numFmtId="0" fontId="21" fillId="0" borderId="2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3" applyNumberFormat="0" applyFill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32" borderId="18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</cellStyleXfs>
  <cellXfs count="132">
    <xf numFmtId="0" fontId="0" fillId="0" borderId="0" xfId="0"/>
    <xf numFmtId="0" fontId="4" fillId="0" borderId="0" xfId="0" applyFont="1" applyFill="1"/>
    <xf numFmtId="0" fontId="5" fillId="0" borderId="0" xfId="0" applyFont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5" fillId="33" borderId="0" xfId="0" applyFont="1" applyFill="1"/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5" fillId="33" borderId="0" xfId="0" applyFont="1" applyFill="1" applyBorder="1"/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/>
    <xf numFmtId="165" fontId="5" fillId="0" borderId="3" xfId="0" applyNumberFormat="1" applyFont="1" applyFill="1" applyBorder="1" applyAlignment="1">
      <alignment horizontal="center" vertical="center"/>
    </xf>
    <xf numFmtId="9" fontId="5" fillId="0" borderId="8" xfId="64" applyNumberFormat="1" applyFont="1" applyFill="1" applyBorder="1" applyAlignment="1">
      <alignment horizontal="center" vertical="center"/>
    </xf>
    <xf numFmtId="0" fontId="5" fillId="0" borderId="9" xfId="0" applyFont="1" applyFill="1" applyBorder="1"/>
    <xf numFmtId="16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2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25" fillId="0" borderId="10" xfId="0" applyFont="1" applyFill="1" applyBorder="1" applyAlignment="1">
      <alignment horizontal="center" vertical="top" wrapText="1"/>
    </xf>
    <xf numFmtId="3" fontId="25" fillId="0" borderId="10" xfId="0" applyNumberFormat="1" applyFont="1" applyFill="1" applyBorder="1" applyAlignment="1">
      <alignment horizontal="right" vertical="top" wrapText="1"/>
    </xf>
    <xf numFmtId="9" fontId="25" fillId="0" borderId="10" xfId="64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horizontal="center" vertical="top" wrapText="1"/>
    </xf>
    <xf numFmtId="0" fontId="24" fillId="0" borderId="24" xfId="58" applyFont="1" applyFill="1" applyBorder="1" applyAlignment="1">
      <alignment horizontal="left" vertical="top" wrapText="1"/>
    </xf>
    <xf numFmtId="0" fontId="24" fillId="0" borderId="24" xfId="58" applyFont="1" applyFill="1" applyBorder="1" applyAlignment="1">
      <alignment horizontal="right" vertical="top" wrapText="1"/>
    </xf>
    <xf numFmtId="3" fontId="24" fillId="0" borderId="24" xfId="58" applyNumberFormat="1" applyFont="1" applyFill="1" applyBorder="1" applyAlignment="1">
      <alignment horizontal="right" vertical="top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33" borderId="0" xfId="0" applyFont="1" applyFill="1"/>
    <xf numFmtId="0" fontId="26" fillId="33" borderId="0" xfId="0" applyFont="1" applyFill="1" applyAlignment="1">
      <alignment vertical="center"/>
    </xf>
    <xf numFmtId="0" fontId="27" fillId="33" borderId="0" xfId="0" applyFont="1" applyFill="1" applyAlignment="1">
      <alignment vertical="center"/>
    </xf>
    <xf numFmtId="0" fontId="5" fillId="33" borderId="0" xfId="0" applyFont="1" applyFill="1" applyAlignment="1">
      <alignment vertical="center"/>
    </xf>
    <xf numFmtId="0" fontId="5" fillId="33" borderId="0" xfId="0" applyFont="1" applyFill="1" applyAlignment="1">
      <alignment vertical="top"/>
    </xf>
    <xf numFmtId="9" fontId="24" fillId="0" borderId="24" xfId="58" applyNumberFormat="1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vertical="top" wrapText="1"/>
    </xf>
    <xf numFmtId="0" fontId="4" fillId="34" borderId="0" xfId="0" applyFont="1" applyFill="1"/>
    <xf numFmtId="0" fontId="5" fillId="34" borderId="0" xfId="0" applyFont="1" applyFill="1"/>
    <xf numFmtId="0" fontId="4" fillId="34" borderId="0" xfId="0" applyFont="1" applyFill="1" applyAlignment="1">
      <alignment vertical="top"/>
    </xf>
    <xf numFmtId="0" fontId="5" fillId="34" borderId="0" xfId="0" applyFont="1" applyFill="1" applyAlignment="1">
      <alignment vertical="top"/>
    </xf>
    <xf numFmtId="2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5" fontId="5" fillId="0" borderId="0" xfId="74" applyNumberFormat="1" applyFont="1" applyFill="1" applyBorder="1" applyAlignment="1">
      <alignment horizontal="center" vertical="center"/>
    </xf>
    <xf numFmtId="165" fontId="5" fillId="0" borderId="0" xfId="74" applyNumberFormat="1" applyFont="1" applyFill="1" applyBorder="1" applyAlignment="1">
      <alignment vertical="center"/>
    </xf>
    <xf numFmtId="165" fontId="23" fillId="0" borderId="0" xfId="74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3" fontId="24" fillId="0" borderId="11" xfId="0" applyNumberFormat="1" applyFont="1" applyFill="1" applyBorder="1" applyAlignment="1">
      <alignment horizontal="right" vertical="top" wrapText="1"/>
    </xf>
    <xf numFmtId="9" fontId="24" fillId="0" borderId="11" xfId="0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vertical="center" wrapText="1"/>
    </xf>
    <xf numFmtId="165" fontId="4" fillId="0" borderId="10" xfId="0" applyNumberFormat="1" applyFont="1" applyFill="1" applyBorder="1" applyAlignment="1">
      <alignment horizontal="right" vertical="center" wrapText="1"/>
    </xf>
    <xf numFmtId="9" fontId="4" fillId="0" borderId="10" xfId="64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9" fontId="5" fillId="0" borderId="0" xfId="64" applyFont="1" applyFill="1" applyBorder="1" applyAlignment="1">
      <alignment horizontal="center" vertical="center"/>
    </xf>
    <xf numFmtId="0" fontId="29" fillId="0" borderId="24" xfId="75" applyFont="1" applyFill="1" applyBorder="1" applyAlignment="1">
      <alignment horizontal="left" vertical="top" wrapText="1"/>
    </xf>
    <xf numFmtId="3" fontId="29" fillId="0" borderId="24" xfId="75" applyNumberFormat="1" applyFont="1" applyFill="1" applyBorder="1" applyAlignment="1">
      <alignment horizontal="right" vertical="top" wrapText="1"/>
    </xf>
    <xf numFmtId="0" fontId="29" fillId="0" borderId="24" xfId="75" applyFont="1" applyFill="1" applyBorder="1" applyAlignment="1">
      <alignment horizontal="right" vertical="top" wrapText="1"/>
    </xf>
    <xf numFmtId="3" fontId="24" fillId="0" borderId="10" xfId="0" applyNumberFormat="1" applyFont="1" applyFill="1" applyBorder="1" applyAlignment="1">
      <alignment horizontal="right" vertical="top" wrapText="1"/>
    </xf>
    <xf numFmtId="9" fontId="24" fillId="0" borderId="10" xfId="64" applyFont="1" applyFill="1" applyBorder="1" applyAlignment="1">
      <alignment horizontal="center" vertical="top" wrapText="1"/>
    </xf>
    <xf numFmtId="3" fontId="24" fillId="0" borderId="2" xfId="0" applyNumberFormat="1" applyFont="1" applyFill="1" applyBorder="1" applyAlignment="1">
      <alignment horizontal="right" vertical="top" wrapText="1"/>
    </xf>
    <xf numFmtId="9" fontId="2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56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3" fontId="5" fillId="33" borderId="0" xfId="0" applyNumberFormat="1" applyFont="1" applyFill="1"/>
    <xf numFmtId="0" fontId="29" fillId="0" borderId="27" xfId="0" applyFont="1" applyFill="1" applyBorder="1" applyAlignment="1">
      <alignment horizontal="left" vertical="top" wrapText="1"/>
    </xf>
    <xf numFmtId="0" fontId="29" fillId="0" borderId="28" xfId="0" applyFont="1" applyFill="1" applyBorder="1" applyAlignment="1">
      <alignment horizontal="left" vertical="top" wrapText="1"/>
    </xf>
    <xf numFmtId="0" fontId="29" fillId="0" borderId="29" xfId="0" applyFont="1" applyFill="1" applyBorder="1" applyAlignment="1">
      <alignment horizontal="left" vertical="top" wrapText="1"/>
    </xf>
    <xf numFmtId="0" fontId="29" fillId="0" borderId="30" xfId="0" applyFont="1" applyFill="1" applyBorder="1" applyAlignment="1">
      <alignment horizontal="left" vertical="top" wrapText="1"/>
    </xf>
    <xf numFmtId="3" fontId="5" fillId="0" borderId="12" xfId="0" applyNumberFormat="1" applyFont="1" applyFill="1" applyBorder="1" applyAlignment="1">
      <alignment horizontal="right"/>
    </xf>
    <xf numFmtId="3" fontId="5" fillId="0" borderId="13" xfId="0" applyNumberFormat="1" applyFont="1" applyFill="1" applyBorder="1" applyAlignment="1">
      <alignment horizontal="right"/>
    </xf>
    <xf numFmtId="0" fontId="25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left" vertical="top" wrapText="1"/>
    </xf>
    <xf numFmtId="0" fontId="28" fillId="0" borderId="11" xfId="0" applyFont="1" applyFill="1" applyBorder="1" applyAlignment="1">
      <alignment horizontal="left" vertical="top" wrapText="1"/>
    </xf>
    <xf numFmtId="0" fontId="28" fillId="0" borderId="13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3" fontId="5" fillId="0" borderId="12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center" vertical="center" wrapText="1"/>
    </xf>
    <xf numFmtId="3" fontId="5" fillId="0" borderId="12" xfId="74" applyNumberFormat="1" applyFont="1" applyFill="1" applyBorder="1" applyAlignment="1">
      <alignment horizontal="right" vertical="center"/>
    </xf>
    <xf numFmtId="3" fontId="5" fillId="0" borderId="13" xfId="74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29" fillId="0" borderId="25" xfId="0" applyFont="1" applyFill="1" applyBorder="1" applyAlignment="1">
      <alignment horizontal="left" vertical="top" wrapText="1"/>
    </xf>
    <xf numFmtId="0" fontId="29" fillId="0" borderId="26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 vertical="top"/>
    </xf>
    <xf numFmtId="0" fontId="5" fillId="0" borderId="0" xfId="0" applyFont="1" applyFill="1" applyAlignment="1">
      <alignment horizontal="justify" vertical="top" wrapText="1"/>
    </xf>
    <xf numFmtId="0" fontId="5" fillId="0" borderId="0" xfId="0" applyFont="1" applyFill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left" vertical="center" wrapText="1"/>
    </xf>
  </cellXfs>
  <cellStyles count="89">
    <cellStyle name="20% - Ênfase1" xfId="1" builtinId="30" customBuiltin="1"/>
    <cellStyle name="20% - Ênfase1 2" xfId="2"/>
    <cellStyle name="20% - Ênfase1 3" xfId="3"/>
    <cellStyle name="20% - Ênfase1 4" xfId="77"/>
    <cellStyle name="20% - Ênfase2" xfId="4" builtinId="34" customBuiltin="1"/>
    <cellStyle name="20% - Ênfase2 2" xfId="5"/>
    <cellStyle name="20% - Ênfase2 3" xfId="6"/>
    <cellStyle name="20% - Ênfase2 4" xfId="79"/>
    <cellStyle name="20% - Ênfase3" xfId="7" builtinId="38" customBuiltin="1"/>
    <cellStyle name="20% - Ênfase3 2" xfId="8"/>
    <cellStyle name="20% - Ênfase3 3" xfId="9"/>
    <cellStyle name="20% - Ênfase3 4" xfId="81"/>
    <cellStyle name="20% - Ênfase4" xfId="10" builtinId="42" customBuiltin="1"/>
    <cellStyle name="20% - Ênfase4 2" xfId="11"/>
    <cellStyle name="20% - Ênfase4 3" xfId="12"/>
    <cellStyle name="20% - Ênfase4 4" xfId="83"/>
    <cellStyle name="20% - Ênfase5" xfId="13" builtinId="46" customBuiltin="1"/>
    <cellStyle name="20% - Ênfase5 2" xfId="14"/>
    <cellStyle name="20% - Ênfase5 3" xfId="15"/>
    <cellStyle name="20% - Ênfase5 4" xfId="85"/>
    <cellStyle name="20% - Ênfase6" xfId="16" builtinId="50" customBuiltin="1"/>
    <cellStyle name="20% - Ênfase6 2" xfId="17"/>
    <cellStyle name="20% - Ênfase6 3" xfId="18"/>
    <cellStyle name="20% - Ênfase6 4" xfId="87"/>
    <cellStyle name="40% - Ênfase1" xfId="19" builtinId="31" customBuiltin="1"/>
    <cellStyle name="40% - Ênfase1 2" xfId="20"/>
    <cellStyle name="40% - Ênfase1 3" xfId="21"/>
    <cellStyle name="40% - Ênfase1 4" xfId="78"/>
    <cellStyle name="40% - Ênfase2" xfId="22" builtinId="35" customBuiltin="1"/>
    <cellStyle name="40% - Ênfase2 2" xfId="23"/>
    <cellStyle name="40% - Ênfase2 3" xfId="24"/>
    <cellStyle name="40% - Ênfase2 4" xfId="80"/>
    <cellStyle name="40% - Ênfase3" xfId="25" builtinId="39" customBuiltin="1"/>
    <cellStyle name="40% - Ênfase3 2" xfId="26"/>
    <cellStyle name="40% - Ênfase3 3" xfId="27"/>
    <cellStyle name="40% - Ênfase3 4" xfId="82"/>
    <cellStyle name="40% - Ênfase4" xfId="28" builtinId="43" customBuiltin="1"/>
    <cellStyle name="40% - Ênfase4 2" xfId="29"/>
    <cellStyle name="40% - Ênfase4 3" xfId="30"/>
    <cellStyle name="40% - Ênfase4 4" xfId="84"/>
    <cellStyle name="40% - Ênfase5" xfId="31" builtinId="47" customBuiltin="1"/>
    <cellStyle name="40% - Ênfase5 2" xfId="32"/>
    <cellStyle name="40% - Ênfase5 3" xfId="33"/>
    <cellStyle name="40% - Ênfase5 4" xfId="86"/>
    <cellStyle name="40% - Ênfase6" xfId="34" builtinId="51" customBuiltin="1"/>
    <cellStyle name="40% - Ênfase6 2" xfId="35"/>
    <cellStyle name="40% - Ênfase6 3" xfId="36"/>
    <cellStyle name="40% - Ênfase6 4" xfId="88"/>
    <cellStyle name="60% - Ênfase1" xfId="37" builtinId="32" customBuiltin="1"/>
    <cellStyle name="60% - Ênfase2" xfId="38" builtinId="36" customBuiltin="1"/>
    <cellStyle name="60% - Ênfase3" xfId="39" builtinId="40" customBuiltin="1"/>
    <cellStyle name="60% - Ênfase4" xfId="40" builtinId="44" customBuiltin="1"/>
    <cellStyle name="60% - Ênfase5" xfId="41" builtinId="48" customBuiltin="1"/>
    <cellStyle name="60% - Ênfase6" xfId="42" builtinId="52" customBuiltin="1"/>
    <cellStyle name="Bom" xfId="43" builtinId="26" customBuiltin="1"/>
    <cellStyle name="Cálculo" xfId="44" builtinId="22" customBuiltin="1"/>
    <cellStyle name="Célula de Verificação" xfId="45" builtinId="23" customBuiltin="1"/>
    <cellStyle name="Célula Vinculada" xfId="46" builtinId="24" customBuiltin="1"/>
    <cellStyle name="Ênfase1" xfId="47" builtinId="29" customBuiltin="1"/>
    <cellStyle name="Ênfase2" xfId="48" builtinId="33" customBuiltin="1"/>
    <cellStyle name="Ênfase3" xfId="49" builtinId="37" customBuiltin="1"/>
    <cellStyle name="Ênfase4" xfId="50" builtinId="41" customBuiltin="1"/>
    <cellStyle name="Ênfase5" xfId="51" builtinId="45" customBuiltin="1"/>
    <cellStyle name="Ênfase6" xfId="52" builtinId="49" customBuiltin="1"/>
    <cellStyle name="Entrada" xfId="53" builtinId="20" customBuiltin="1"/>
    <cellStyle name="Incorreto" xfId="54" builtinId="27" customBuiltin="1"/>
    <cellStyle name="Neutra" xfId="55" builtinId="28" customBuiltin="1"/>
    <cellStyle name="Normal" xfId="0" builtinId="0"/>
    <cellStyle name="Normal 2" xfId="56"/>
    <cellStyle name="Normal 3" xfId="57"/>
    <cellStyle name="Normal 4" xfId="58"/>
    <cellStyle name="Normal 5" xfId="75"/>
    <cellStyle name="Nota 2" xfId="59"/>
    <cellStyle name="Nota 3" xfId="60"/>
    <cellStyle name="Nota 4" xfId="61"/>
    <cellStyle name="Nota 5" xfId="62"/>
    <cellStyle name="Nota 6" xfId="63"/>
    <cellStyle name="Nota 7" xfId="76"/>
    <cellStyle name="Porcentagem" xfId="64" builtinId="5"/>
    <cellStyle name="Saída" xfId="65" builtinId="21" customBuiltin="1"/>
    <cellStyle name="Texto de Aviso" xfId="66" builtinId="11" customBuiltin="1"/>
    <cellStyle name="Texto Explicativo" xfId="67" builtinId="53" customBuiltin="1"/>
    <cellStyle name="Título" xfId="68" builtinId="15" customBuiltin="1"/>
    <cellStyle name="Título 1" xfId="69" builtinId="16" customBuiltin="1"/>
    <cellStyle name="Título 2" xfId="70" builtinId="17" customBuiltin="1"/>
    <cellStyle name="Título 3" xfId="71" builtinId="18" customBuiltin="1"/>
    <cellStyle name="Título 4" xfId="72" builtinId="19" customBuiltin="1"/>
    <cellStyle name="Total" xfId="73" builtinId="25" customBuiltin="1"/>
    <cellStyle name="Vírgula" xfId="7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0</xdr:col>
          <xdr:colOff>876300</xdr:colOff>
          <xdr:row>4</xdr:row>
          <xdr:rowOff>85725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.bin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63"/>
  <sheetViews>
    <sheetView showGridLines="0" tabSelected="1" view="pageBreakPreview" zoomScaleNormal="65" zoomScaleSheetLayoutView="100" workbookViewId="0">
      <selection activeCell="D462" sqref="D462"/>
    </sheetView>
  </sheetViews>
  <sheetFormatPr defaultRowHeight="15" x14ac:dyDescent="0.25"/>
  <cols>
    <col min="1" max="1" width="69.140625" style="3" customWidth="1"/>
    <col min="2" max="2" width="17.140625" style="3" bestFit="1" customWidth="1"/>
    <col min="3" max="4" width="17.140625" style="79" bestFit="1" customWidth="1"/>
    <col min="5" max="5" width="16.28515625" style="79" customWidth="1"/>
    <col min="6" max="6" width="10" style="80" customWidth="1"/>
    <col min="7" max="7" width="12.7109375" style="2" bestFit="1" customWidth="1"/>
    <col min="8" max="16384" width="9.140625" style="2"/>
  </cols>
  <sheetData>
    <row r="1" spans="1:6" ht="20.100000000000001" customHeight="1" x14ac:dyDescent="0.25">
      <c r="A1" s="113" t="s">
        <v>195</v>
      </c>
      <c r="B1" s="113"/>
      <c r="C1" s="113"/>
      <c r="D1" s="113"/>
      <c r="E1" s="113"/>
      <c r="F1" s="113"/>
    </row>
    <row r="2" spans="1:6" ht="15" customHeight="1" x14ac:dyDescent="0.25">
      <c r="A2" s="113" t="s">
        <v>196</v>
      </c>
      <c r="B2" s="113"/>
      <c r="C2" s="113"/>
      <c r="D2" s="113"/>
      <c r="E2" s="113"/>
      <c r="F2" s="113"/>
    </row>
    <row r="3" spans="1:6" ht="15" customHeight="1" x14ac:dyDescent="0.25">
      <c r="A3" s="113" t="s">
        <v>197</v>
      </c>
      <c r="B3" s="113"/>
      <c r="C3" s="113"/>
      <c r="D3" s="113"/>
      <c r="E3" s="113"/>
      <c r="F3" s="113"/>
    </row>
    <row r="4" spans="1:6" ht="15" customHeight="1" x14ac:dyDescent="0.25">
      <c r="C4" s="4"/>
      <c r="D4" s="4"/>
      <c r="E4" s="4"/>
      <c r="F4" s="45"/>
    </row>
    <row r="5" spans="1:6" ht="15" customHeight="1" x14ac:dyDescent="0.25">
      <c r="C5" s="4"/>
      <c r="D5" s="4"/>
      <c r="E5" s="4"/>
      <c r="F5" s="45"/>
    </row>
    <row r="6" spans="1:6" x14ac:dyDescent="0.25">
      <c r="A6" s="116" t="s">
        <v>202</v>
      </c>
      <c r="B6" s="116"/>
      <c r="C6" s="116"/>
      <c r="D6" s="116"/>
      <c r="E6" s="116"/>
      <c r="F6" s="116"/>
    </row>
    <row r="7" spans="1:6" ht="20.100000000000001" customHeight="1" x14ac:dyDescent="0.25">
      <c r="A7" s="122" t="s">
        <v>39</v>
      </c>
      <c r="B7" s="122"/>
      <c r="C7" s="122"/>
      <c r="D7" s="122"/>
      <c r="E7" s="122"/>
      <c r="F7" s="122"/>
    </row>
    <row r="8" spans="1:6" ht="20.100000000000001" customHeight="1" x14ac:dyDescent="0.25">
      <c r="A8" s="46"/>
      <c r="B8" s="46"/>
      <c r="C8" s="46"/>
      <c r="D8" s="46"/>
      <c r="E8" s="46"/>
      <c r="F8" s="46"/>
    </row>
    <row r="9" spans="1:6" ht="20.100000000000001" customHeight="1" x14ac:dyDescent="0.25">
      <c r="A9" s="119"/>
      <c r="B9" s="119"/>
      <c r="C9" s="119"/>
      <c r="D9" s="119"/>
      <c r="E9" s="119"/>
      <c r="F9" s="119"/>
    </row>
    <row r="10" spans="1:6" ht="20.100000000000001" customHeight="1" x14ac:dyDescent="0.25">
      <c r="A10" s="46"/>
      <c r="B10" s="46"/>
      <c r="C10" s="46"/>
      <c r="D10" s="46"/>
      <c r="E10" s="46"/>
      <c r="F10" s="46"/>
    </row>
    <row r="11" spans="1:6" ht="20.100000000000001" customHeight="1" x14ac:dyDescent="0.25">
      <c r="A11" s="47" t="s">
        <v>11</v>
      </c>
      <c r="C11" s="4"/>
      <c r="D11" s="21"/>
      <c r="E11" s="4"/>
      <c r="F11" s="45"/>
    </row>
    <row r="12" spans="1:6" x14ac:dyDescent="0.25">
      <c r="A12" s="47"/>
      <c r="C12" s="5" t="s">
        <v>29</v>
      </c>
      <c r="D12" s="21"/>
      <c r="E12" s="4"/>
      <c r="F12" s="45"/>
    </row>
    <row r="13" spans="1:6" x14ac:dyDescent="0.25">
      <c r="A13" s="47" t="s">
        <v>6</v>
      </c>
      <c r="C13" s="4"/>
      <c r="D13" s="4"/>
      <c r="E13" s="4"/>
      <c r="F13" s="45"/>
    </row>
    <row r="14" spans="1:6" ht="20.100000000000001" customHeight="1" x14ac:dyDescent="0.25">
      <c r="A14" s="102" t="s">
        <v>7</v>
      </c>
      <c r="B14" s="104"/>
      <c r="C14" s="99" t="s">
        <v>2</v>
      </c>
      <c r="D14" s="99"/>
      <c r="E14" s="99"/>
      <c r="F14" s="99"/>
    </row>
    <row r="15" spans="1:6" ht="20.100000000000001" customHeight="1" x14ac:dyDescent="0.25">
      <c r="A15" s="111"/>
      <c r="B15" s="112"/>
      <c r="C15" s="99" t="s">
        <v>0</v>
      </c>
      <c r="D15" s="99"/>
      <c r="E15" s="99" t="s">
        <v>1</v>
      </c>
      <c r="F15" s="99"/>
    </row>
    <row r="16" spans="1:6" s="8" customFormat="1" ht="20.100000000000001" customHeight="1" x14ac:dyDescent="0.25">
      <c r="A16" s="6" t="s">
        <v>204</v>
      </c>
      <c r="B16" s="7"/>
      <c r="C16" s="120">
        <v>23010401164</v>
      </c>
      <c r="D16" s="121"/>
      <c r="E16" s="120">
        <v>19333388500</v>
      </c>
      <c r="F16" s="121"/>
    </row>
    <row r="17" spans="1:7" s="8" customFormat="1" ht="20.100000000000001" customHeight="1" x14ac:dyDescent="0.25">
      <c r="A17" s="9" t="s">
        <v>203</v>
      </c>
      <c r="B17" s="10"/>
      <c r="C17" s="86">
        <v>31754769396</v>
      </c>
      <c r="D17" s="87"/>
      <c r="E17" s="86">
        <v>27707617410</v>
      </c>
      <c r="F17" s="87"/>
    </row>
    <row r="18" spans="1:7" s="8" customFormat="1" x14ac:dyDescent="0.25">
      <c r="A18" s="48"/>
      <c r="B18" s="49"/>
      <c r="C18" s="50"/>
      <c r="D18" s="50"/>
      <c r="E18" s="51"/>
      <c r="F18" s="52"/>
      <c r="G18" s="81"/>
    </row>
    <row r="19" spans="1:7" s="8" customFormat="1" x14ac:dyDescent="0.25">
      <c r="A19" s="47" t="s">
        <v>8</v>
      </c>
      <c r="B19" s="3"/>
      <c r="C19" s="4"/>
      <c r="D19" s="4"/>
      <c r="E19" s="4"/>
      <c r="F19" s="45"/>
    </row>
    <row r="20" spans="1:7" s="8" customFormat="1" ht="20.100000000000001" customHeight="1" x14ac:dyDescent="0.25">
      <c r="A20" s="102" t="s">
        <v>7</v>
      </c>
      <c r="B20" s="104"/>
      <c r="C20" s="99" t="s">
        <v>9</v>
      </c>
      <c r="D20" s="99"/>
      <c r="E20" s="99"/>
      <c r="F20" s="99"/>
    </row>
    <row r="21" spans="1:7" s="8" customFormat="1" ht="20.100000000000001" customHeight="1" x14ac:dyDescent="0.25">
      <c r="A21" s="111"/>
      <c r="B21" s="112"/>
      <c r="C21" s="99" t="s">
        <v>10</v>
      </c>
      <c r="D21" s="99"/>
      <c r="E21" s="99" t="s">
        <v>1</v>
      </c>
      <c r="F21" s="99"/>
    </row>
    <row r="22" spans="1:7" s="8" customFormat="1" ht="20.100000000000001" customHeight="1" x14ac:dyDescent="0.25">
      <c r="A22" s="6" t="s">
        <v>205</v>
      </c>
      <c r="B22" s="7"/>
      <c r="C22" s="117">
        <v>24009761916</v>
      </c>
      <c r="D22" s="118"/>
      <c r="E22" s="117">
        <v>19009202983</v>
      </c>
      <c r="F22" s="118"/>
    </row>
    <row r="23" spans="1:7" s="8" customFormat="1" ht="20.100000000000001" customHeight="1" x14ac:dyDescent="0.25">
      <c r="A23" s="9" t="s">
        <v>206</v>
      </c>
      <c r="B23" s="10"/>
      <c r="C23" s="86">
        <v>35526613933</v>
      </c>
      <c r="D23" s="87"/>
      <c r="E23" s="86">
        <v>28859857633</v>
      </c>
      <c r="F23" s="87"/>
      <c r="G23" s="81"/>
    </row>
    <row r="24" spans="1:7" s="8" customFormat="1" x14ac:dyDescent="0.25">
      <c r="A24" s="48"/>
      <c r="B24" s="49"/>
      <c r="C24" s="50"/>
      <c r="D24" s="50"/>
      <c r="E24" s="51"/>
      <c r="F24" s="52"/>
    </row>
    <row r="25" spans="1:7" s="8" customFormat="1" x14ac:dyDescent="0.25">
      <c r="A25" s="47" t="s">
        <v>19</v>
      </c>
      <c r="B25" s="3"/>
      <c r="C25" s="4"/>
      <c r="D25" s="4"/>
      <c r="E25" s="4"/>
      <c r="F25" s="45"/>
    </row>
    <row r="26" spans="1:7" s="11" customFormat="1" ht="20.100000000000001" customHeight="1" x14ac:dyDescent="0.25">
      <c r="A26" s="102" t="s">
        <v>7</v>
      </c>
      <c r="B26" s="104"/>
      <c r="C26" s="114" t="s">
        <v>10</v>
      </c>
      <c r="D26" s="114" t="s">
        <v>1</v>
      </c>
      <c r="E26" s="100" t="s">
        <v>3</v>
      </c>
      <c r="F26" s="101"/>
    </row>
    <row r="27" spans="1:7" s="11" customFormat="1" ht="20.100000000000001" customHeight="1" x14ac:dyDescent="0.25">
      <c r="A27" s="123"/>
      <c r="B27" s="124"/>
      <c r="C27" s="115"/>
      <c r="D27" s="115"/>
      <c r="E27" s="53" t="s">
        <v>4</v>
      </c>
      <c r="F27" s="54" t="s">
        <v>5</v>
      </c>
    </row>
    <row r="28" spans="1:7" s="11" customFormat="1" ht="20.100000000000001" customHeight="1" x14ac:dyDescent="0.25">
      <c r="A28" s="12" t="s">
        <v>207</v>
      </c>
      <c r="B28" s="13"/>
      <c r="C28" s="55">
        <v>4298226360</v>
      </c>
      <c r="D28" s="55">
        <v>3996077959</v>
      </c>
      <c r="E28" s="14">
        <f>C28-D28</f>
        <v>302148401</v>
      </c>
      <c r="F28" s="15">
        <f>D28/C28</f>
        <v>0.9297039346713234</v>
      </c>
    </row>
    <row r="29" spans="1:7" s="11" customFormat="1" ht="20.100000000000001" customHeight="1" x14ac:dyDescent="0.25">
      <c r="A29" s="9" t="s">
        <v>208</v>
      </c>
      <c r="B29" s="16"/>
      <c r="C29" s="55">
        <v>6424773552</v>
      </c>
      <c r="D29" s="55">
        <v>6054149298</v>
      </c>
      <c r="E29" s="14">
        <f>C29-D29</f>
        <v>370624254</v>
      </c>
      <c r="F29" s="15">
        <f>D29/C29</f>
        <v>0.94231325804710631</v>
      </c>
    </row>
    <row r="30" spans="1:7" s="21" customFormat="1" x14ac:dyDescent="0.25">
      <c r="A30" s="94" t="s">
        <v>384</v>
      </c>
      <c r="B30" s="94"/>
      <c r="C30" s="94"/>
      <c r="D30" s="94"/>
      <c r="E30" s="94"/>
      <c r="F30" s="94"/>
      <c r="G30" s="1"/>
    </row>
    <row r="31" spans="1:7" s="21" customFormat="1" x14ac:dyDescent="0.25">
      <c r="A31" s="17" t="s">
        <v>367</v>
      </c>
      <c r="B31" s="3"/>
      <c r="C31" s="18"/>
      <c r="D31" s="19"/>
      <c r="E31" s="1"/>
      <c r="F31" s="20"/>
      <c r="G31" s="1"/>
    </row>
    <row r="32" spans="1:7" s="21" customFormat="1" ht="20.100000000000001" customHeight="1" x14ac:dyDescent="0.25">
      <c r="A32" s="88" t="s">
        <v>385</v>
      </c>
      <c r="B32" s="89" t="s">
        <v>10</v>
      </c>
      <c r="C32" s="89"/>
      <c r="D32" s="56" t="s">
        <v>1</v>
      </c>
      <c r="E32" s="89" t="s">
        <v>24</v>
      </c>
      <c r="F32" s="89"/>
      <c r="G32" s="1"/>
    </row>
    <row r="33" spans="1:7" s="21" customFormat="1" ht="20.100000000000001" customHeight="1" x14ac:dyDescent="0.25">
      <c r="A33" s="88"/>
      <c r="B33" s="56" t="s">
        <v>21</v>
      </c>
      <c r="C33" s="56" t="s">
        <v>22</v>
      </c>
      <c r="D33" s="56" t="s">
        <v>20</v>
      </c>
      <c r="E33" s="56" t="s">
        <v>4</v>
      </c>
      <c r="F33" s="56" t="s">
        <v>5</v>
      </c>
      <c r="G33" s="1"/>
    </row>
    <row r="34" spans="1:7" s="23" customFormat="1" ht="45" customHeight="1" x14ac:dyDescent="0.2">
      <c r="A34" s="28" t="s">
        <v>67</v>
      </c>
      <c r="B34" s="30">
        <v>70000</v>
      </c>
      <c r="C34" s="29">
        <v>0</v>
      </c>
      <c r="D34" s="29">
        <v>0</v>
      </c>
      <c r="E34" s="29">
        <v>0</v>
      </c>
      <c r="F34" s="39">
        <v>0</v>
      </c>
      <c r="G34" s="22"/>
    </row>
    <row r="35" spans="1:7" s="23" customFormat="1" ht="45" customHeight="1" x14ac:dyDescent="0.2">
      <c r="A35" s="28" t="s">
        <v>68</v>
      </c>
      <c r="B35" s="30">
        <v>155000</v>
      </c>
      <c r="C35" s="29">
        <v>0</v>
      </c>
      <c r="D35" s="29">
        <v>0</v>
      </c>
      <c r="E35" s="29">
        <v>0</v>
      </c>
      <c r="F35" s="39">
        <v>0</v>
      </c>
      <c r="G35" s="22"/>
    </row>
    <row r="36" spans="1:7" s="23" customFormat="1" ht="45" customHeight="1" x14ac:dyDescent="0.2">
      <c r="A36" s="28" t="s">
        <v>69</v>
      </c>
      <c r="B36" s="30">
        <v>2357000</v>
      </c>
      <c r="C36" s="29">
        <v>1</v>
      </c>
      <c r="D36" s="29">
        <v>0</v>
      </c>
      <c r="E36" s="29">
        <v>1</v>
      </c>
      <c r="F36" s="39">
        <v>0</v>
      </c>
      <c r="G36" s="22"/>
    </row>
    <row r="37" spans="1:7" s="21" customFormat="1" x14ac:dyDescent="0.25">
      <c r="A37" s="24" t="s">
        <v>396</v>
      </c>
      <c r="B37" s="25">
        <f>SUM(B34:B36)</f>
        <v>2582000</v>
      </c>
      <c r="C37" s="25">
        <f>SUM(C34:C36)</f>
        <v>1</v>
      </c>
      <c r="D37" s="25">
        <f>SUM(D34:D36)</f>
        <v>0</v>
      </c>
      <c r="E37" s="25">
        <f>SUM(E34:E36)</f>
        <v>1</v>
      </c>
      <c r="F37" s="26">
        <f>IF(C37&lt;&gt;0,D37/C37,0)</f>
        <v>0</v>
      </c>
      <c r="G37" s="1"/>
    </row>
    <row r="38" spans="1:7" s="21" customFormat="1" x14ac:dyDescent="0.25">
      <c r="A38" s="3"/>
      <c r="B38" s="3"/>
      <c r="C38" s="18"/>
      <c r="D38" s="19"/>
      <c r="E38" s="1"/>
      <c r="F38" s="20"/>
      <c r="G38" s="1"/>
    </row>
    <row r="39" spans="1:7" s="21" customFormat="1" ht="20.100000000000001" customHeight="1" x14ac:dyDescent="0.25">
      <c r="A39" s="88" t="s">
        <v>386</v>
      </c>
      <c r="B39" s="89" t="s">
        <v>10</v>
      </c>
      <c r="C39" s="89"/>
      <c r="D39" s="56" t="s">
        <v>1</v>
      </c>
      <c r="E39" s="89" t="s">
        <v>24</v>
      </c>
      <c r="F39" s="89"/>
      <c r="G39" s="1"/>
    </row>
    <row r="40" spans="1:7" s="21" customFormat="1" ht="20.100000000000001" customHeight="1" x14ac:dyDescent="0.25">
      <c r="A40" s="88"/>
      <c r="B40" s="56" t="s">
        <v>21</v>
      </c>
      <c r="C40" s="56" t="s">
        <v>22</v>
      </c>
      <c r="D40" s="56" t="s">
        <v>20</v>
      </c>
      <c r="E40" s="56" t="s">
        <v>4</v>
      </c>
      <c r="F40" s="56" t="s">
        <v>5</v>
      </c>
      <c r="G40" s="1"/>
    </row>
    <row r="41" spans="1:7" s="23" customFormat="1" ht="45" customHeight="1" x14ac:dyDescent="0.2">
      <c r="A41" s="28" t="s">
        <v>71</v>
      </c>
      <c r="B41" s="29">
        <v>0</v>
      </c>
      <c r="C41" s="29">
        <v>0</v>
      </c>
      <c r="D41" s="29">
        <v>0</v>
      </c>
      <c r="E41" s="29">
        <v>0</v>
      </c>
      <c r="F41" s="39">
        <v>0</v>
      </c>
      <c r="G41" s="22"/>
    </row>
    <row r="42" spans="1:7" s="23" customFormat="1" ht="45" customHeight="1" x14ac:dyDescent="0.2">
      <c r="A42" s="28" t="s">
        <v>72</v>
      </c>
      <c r="B42" s="30">
        <v>3000</v>
      </c>
      <c r="C42" s="29">
        <v>0</v>
      </c>
      <c r="D42" s="29">
        <v>0</v>
      </c>
      <c r="E42" s="29">
        <v>0</v>
      </c>
      <c r="F42" s="39">
        <v>0</v>
      </c>
      <c r="G42" s="22"/>
    </row>
    <row r="43" spans="1:7" s="21" customFormat="1" x14ac:dyDescent="0.25">
      <c r="A43" s="24" t="s">
        <v>397</v>
      </c>
      <c r="B43" s="25">
        <f>SUM(B41:B42)</f>
        <v>3000</v>
      </c>
      <c r="C43" s="25">
        <f>SUM(C41:C42)</f>
        <v>0</v>
      </c>
      <c r="D43" s="25">
        <f>SUM(D41:D42)</f>
        <v>0</v>
      </c>
      <c r="E43" s="25">
        <f>SUM(E41:E42)</f>
        <v>0</v>
      </c>
      <c r="F43" s="26">
        <f>IF(C43&lt;&gt;0,D43/C43,0)</f>
        <v>0</v>
      </c>
      <c r="G43" s="1"/>
    </row>
    <row r="44" spans="1:7" s="21" customFormat="1" x14ac:dyDescent="0.25">
      <c r="A44" s="3"/>
      <c r="B44" s="3"/>
      <c r="C44" s="18"/>
      <c r="D44" s="19"/>
      <c r="E44" s="1"/>
      <c r="F44" s="20"/>
      <c r="G44" s="1"/>
    </row>
    <row r="45" spans="1:7" s="21" customFormat="1" ht="20.100000000000001" customHeight="1" x14ac:dyDescent="0.25">
      <c r="A45" s="88" t="s">
        <v>387</v>
      </c>
      <c r="B45" s="89" t="s">
        <v>10</v>
      </c>
      <c r="C45" s="89"/>
      <c r="D45" s="56" t="s">
        <v>1</v>
      </c>
      <c r="E45" s="89" t="s">
        <v>24</v>
      </c>
      <c r="F45" s="89"/>
      <c r="G45" s="1"/>
    </row>
    <row r="46" spans="1:7" s="21" customFormat="1" ht="20.100000000000001" customHeight="1" x14ac:dyDescent="0.25">
      <c r="A46" s="88"/>
      <c r="B46" s="56" t="s">
        <v>21</v>
      </c>
      <c r="C46" s="56" t="s">
        <v>22</v>
      </c>
      <c r="D46" s="56" t="s">
        <v>20</v>
      </c>
      <c r="E46" s="56" t="s">
        <v>4</v>
      </c>
      <c r="F46" s="56" t="s">
        <v>5</v>
      </c>
      <c r="G46" s="1"/>
    </row>
    <row r="47" spans="1:7" s="21" customFormat="1" ht="45" customHeight="1" x14ac:dyDescent="0.25">
      <c r="A47" s="28" t="s">
        <v>40</v>
      </c>
      <c r="B47" s="30">
        <v>545280</v>
      </c>
      <c r="C47" s="30">
        <v>515564</v>
      </c>
      <c r="D47" s="30">
        <v>361461</v>
      </c>
      <c r="E47" s="30">
        <v>154103</v>
      </c>
      <c r="F47" s="39">
        <v>0.7</v>
      </c>
      <c r="G47" s="1"/>
    </row>
    <row r="48" spans="1:7" s="21" customFormat="1" ht="45" customHeight="1" x14ac:dyDescent="0.25">
      <c r="A48" s="28" t="s">
        <v>70</v>
      </c>
      <c r="B48" s="30">
        <v>75000</v>
      </c>
      <c r="C48" s="29">
        <v>0</v>
      </c>
      <c r="D48" s="29">
        <v>0</v>
      </c>
      <c r="E48" s="29">
        <v>0</v>
      </c>
      <c r="F48" s="39">
        <v>0</v>
      </c>
      <c r="G48" s="1"/>
    </row>
    <row r="49" spans="1:7" s="23" customFormat="1" ht="45" customHeight="1" x14ac:dyDescent="0.2">
      <c r="A49" s="28" t="s">
        <v>73</v>
      </c>
      <c r="B49" s="30">
        <v>450000</v>
      </c>
      <c r="C49" s="29">
        <v>0</v>
      </c>
      <c r="D49" s="29">
        <v>0</v>
      </c>
      <c r="E49" s="29">
        <v>0</v>
      </c>
      <c r="F49" s="39">
        <v>0</v>
      </c>
      <c r="G49" s="22"/>
    </row>
    <row r="50" spans="1:7" s="21" customFormat="1" x14ac:dyDescent="0.25">
      <c r="A50" s="24" t="s">
        <v>398</v>
      </c>
      <c r="B50" s="25">
        <f>SUM(B47:B49)</f>
        <v>1070280</v>
      </c>
      <c r="C50" s="25">
        <f>SUM(C47:C49)</f>
        <v>515564</v>
      </c>
      <c r="D50" s="25">
        <f>SUM(D47:D49)</f>
        <v>361461</v>
      </c>
      <c r="E50" s="25">
        <f>SUM(E47:E49)</f>
        <v>154103</v>
      </c>
      <c r="F50" s="26">
        <f>IF(C50&lt;&gt;0,D50/C50,0)</f>
        <v>0.70109821477062018</v>
      </c>
      <c r="G50" s="1"/>
    </row>
    <row r="51" spans="1:7" s="21" customFormat="1" x14ac:dyDescent="0.25">
      <c r="A51" s="3"/>
      <c r="B51" s="3"/>
      <c r="C51" s="18"/>
      <c r="D51" s="19"/>
      <c r="E51" s="1"/>
      <c r="F51" s="20"/>
      <c r="G51" s="1"/>
    </row>
    <row r="52" spans="1:7" s="21" customFormat="1" ht="20.100000000000001" customHeight="1" x14ac:dyDescent="0.25">
      <c r="A52" s="88" t="s">
        <v>388</v>
      </c>
      <c r="B52" s="89" t="s">
        <v>10</v>
      </c>
      <c r="C52" s="89"/>
      <c r="D52" s="56" t="s">
        <v>1</v>
      </c>
      <c r="E52" s="89" t="s">
        <v>24</v>
      </c>
      <c r="F52" s="89"/>
      <c r="G52" s="1"/>
    </row>
    <row r="53" spans="1:7" s="21" customFormat="1" ht="20.100000000000001" customHeight="1" x14ac:dyDescent="0.25">
      <c r="A53" s="88"/>
      <c r="B53" s="56" t="s">
        <v>21</v>
      </c>
      <c r="C53" s="56" t="s">
        <v>22</v>
      </c>
      <c r="D53" s="56" t="s">
        <v>20</v>
      </c>
      <c r="E53" s="56" t="s">
        <v>4</v>
      </c>
      <c r="F53" s="56" t="s">
        <v>5</v>
      </c>
      <c r="G53" s="1"/>
    </row>
    <row r="54" spans="1:7" s="23" customFormat="1" ht="45" customHeight="1" x14ac:dyDescent="0.2">
      <c r="A54" s="28" t="s">
        <v>74</v>
      </c>
      <c r="B54" s="30">
        <v>91469</v>
      </c>
      <c r="C54" s="30">
        <v>73485</v>
      </c>
      <c r="D54" s="30">
        <v>68485</v>
      </c>
      <c r="E54" s="30">
        <v>5000</v>
      </c>
      <c r="F54" s="39">
        <v>0.93</v>
      </c>
      <c r="G54" s="22"/>
    </row>
    <row r="55" spans="1:7" s="21" customFormat="1" x14ac:dyDescent="0.25">
      <c r="A55" s="24" t="s">
        <v>399</v>
      </c>
      <c r="B55" s="25">
        <f>SUM(B54:B54)</f>
        <v>91469</v>
      </c>
      <c r="C55" s="25">
        <f>SUM(C54:C54)</f>
        <v>73485</v>
      </c>
      <c r="D55" s="25">
        <f>SUM(D54:D54)</f>
        <v>68485</v>
      </c>
      <c r="E55" s="25">
        <f>SUM(E54:E54)</f>
        <v>5000</v>
      </c>
      <c r="F55" s="26">
        <f>IF(C55&lt;&gt;0,D55/C55,0)</f>
        <v>0.93195890317751917</v>
      </c>
      <c r="G55" s="1"/>
    </row>
    <row r="56" spans="1:7" s="21" customFormat="1" x14ac:dyDescent="0.25">
      <c r="A56" s="3"/>
      <c r="B56" s="3"/>
      <c r="C56" s="18"/>
      <c r="D56" s="19"/>
      <c r="E56" s="1"/>
      <c r="F56" s="20"/>
      <c r="G56" s="1"/>
    </row>
    <row r="57" spans="1:7" s="21" customFormat="1" ht="20.100000000000001" customHeight="1" x14ac:dyDescent="0.25">
      <c r="A57" s="88" t="s">
        <v>389</v>
      </c>
      <c r="B57" s="89" t="s">
        <v>10</v>
      </c>
      <c r="C57" s="89"/>
      <c r="D57" s="56" t="s">
        <v>1</v>
      </c>
      <c r="E57" s="89" t="s">
        <v>24</v>
      </c>
      <c r="F57" s="89"/>
      <c r="G57" s="1"/>
    </row>
    <row r="58" spans="1:7" s="21" customFormat="1" ht="20.100000000000001" customHeight="1" x14ac:dyDescent="0.25">
      <c r="A58" s="88"/>
      <c r="B58" s="56" t="s">
        <v>21</v>
      </c>
      <c r="C58" s="56" t="s">
        <v>22</v>
      </c>
      <c r="D58" s="56" t="s">
        <v>20</v>
      </c>
      <c r="E58" s="56" t="s">
        <v>4</v>
      </c>
      <c r="F58" s="56" t="s">
        <v>5</v>
      </c>
      <c r="G58" s="1"/>
    </row>
    <row r="59" spans="1:7" s="23" customFormat="1" ht="45" customHeight="1" x14ac:dyDescent="0.2">
      <c r="A59" s="28" t="s">
        <v>41</v>
      </c>
      <c r="B59" s="30">
        <v>720106</v>
      </c>
      <c r="C59" s="30">
        <v>962079</v>
      </c>
      <c r="D59" s="30">
        <v>829052</v>
      </c>
      <c r="E59" s="30">
        <v>133027</v>
      </c>
      <c r="F59" s="39">
        <v>0.86</v>
      </c>
      <c r="G59" s="22"/>
    </row>
    <row r="60" spans="1:7" s="23" customFormat="1" ht="45" customHeight="1" x14ac:dyDescent="0.2">
      <c r="A60" s="28" t="s">
        <v>42</v>
      </c>
      <c r="B60" s="30">
        <v>1011664</v>
      </c>
      <c r="C60" s="30">
        <v>8083278</v>
      </c>
      <c r="D60" s="30">
        <v>8009538</v>
      </c>
      <c r="E60" s="30">
        <v>73740</v>
      </c>
      <c r="F60" s="39">
        <v>0.99</v>
      </c>
      <c r="G60" s="22"/>
    </row>
    <row r="61" spans="1:7" s="23" customFormat="1" ht="45" customHeight="1" x14ac:dyDescent="0.2">
      <c r="A61" s="28" t="s">
        <v>43</v>
      </c>
      <c r="B61" s="30">
        <v>53166</v>
      </c>
      <c r="C61" s="29">
        <v>0</v>
      </c>
      <c r="D61" s="29">
        <v>0</v>
      </c>
      <c r="E61" s="29">
        <v>0</v>
      </c>
      <c r="F61" s="39">
        <v>0</v>
      </c>
      <c r="G61" s="22"/>
    </row>
    <row r="62" spans="1:7" s="23" customFormat="1" ht="45" customHeight="1" x14ac:dyDescent="0.2">
      <c r="A62" s="28" t="s">
        <v>44</v>
      </c>
      <c r="B62" s="30">
        <v>1541525</v>
      </c>
      <c r="C62" s="30">
        <v>11266133</v>
      </c>
      <c r="D62" s="30">
        <v>11262205</v>
      </c>
      <c r="E62" s="30">
        <v>3928</v>
      </c>
      <c r="F62" s="39">
        <v>1</v>
      </c>
      <c r="G62" s="22"/>
    </row>
    <row r="63" spans="1:7" s="23" customFormat="1" ht="45" customHeight="1" x14ac:dyDescent="0.2">
      <c r="A63" s="28" t="s">
        <v>45</v>
      </c>
      <c r="B63" s="30">
        <v>2440005</v>
      </c>
      <c r="C63" s="30">
        <v>2022739</v>
      </c>
      <c r="D63" s="30">
        <v>2022738</v>
      </c>
      <c r="E63" s="29">
        <v>1</v>
      </c>
      <c r="F63" s="39">
        <v>1</v>
      </c>
      <c r="G63" s="22"/>
    </row>
    <row r="64" spans="1:7" s="23" customFormat="1" ht="45" customHeight="1" x14ac:dyDescent="0.2">
      <c r="A64" s="28" t="s">
        <v>75</v>
      </c>
      <c r="B64" s="30">
        <v>150000</v>
      </c>
      <c r="C64" s="29">
        <v>0</v>
      </c>
      <c r="D64" s="29">
        <v>0</v>
      </c>
      <c r="E64" s="29">
        <v>0</v>
      </c>
      <c r="F64" s="39">
        <v>0</v>
      </c>
      <c r="G64" s="22"/>
    </row>
    <row r="65" spans="1:7" s="23" customFormat="1" ht="45" customHeight="1" x14ac:dyDescent="0.2">
      <c r="A65" s="28" t="s">
        <v>76</v>
      </c>
      <c r="B65" s="30">
        <v>150000</v>
      </c>
      <c r="C65" s="29">
        <v>0</v>
      </c>
      <c r="D65" s="29">
        <v>0</v>
      </c>
      <c r="E65" s="29">
        <v>0</v>
      </c>
      <c r="F65" s="39">
        <v>0</v>
      </c>
      <c r="G65" s="22"/>
    </row>
    <row r="66" spans="1:7" s="23" customFormat="1" ht="45" customHeight="1" x14ac:dyDescent="0.2">
      <c r="A66" s="28" t="s">
        <v>77</v>
      </c>
      <c r="B66" s="29">
        <v>0</v>
      </c>
      <c r="C66" s="29">
        <v>0</v>
      </c>
      <c r="D66" s="29">
        <v>0</v>
      </c>
      <c r="E66" s="29">
        <v>0</v>
      </c>
      <c r="F66" s="39">
        <v>0</v>
      </c>
      <c r="G66" s="22"/>
    </row>
    <row r="67" spans="1:7" s="23" customFormat="1" ht="45" customHeight="1" x14ac:dyDescent="0.2">
      <c r="A67" s="28" t="s">
        <v>46</v>
      </c>
      <c r="B67" s="30">
        <v>2356364</v>
      </c>
      <c r="C67" s="30">
        <v>350000</v>
      </c>
      <c r="D67" s="29">
        <v>0</v>
      </c>
      <c r="E67" s="30">
        <v>350000</v>
      </c>
      <c r="F67" s="39">
        <v>0</v>
      </c>
      <c r="G67" s="22"/>
    </row>
    <row r="68" spans="1:7" s="23" customFormat="1" ht="45" customHeight="1" x14ac:dyDescent="0.2">
      <c r="A68" s="28" t="s">
        <v>78</v>
      </c>
      <c r="B68" s="30">
        <v>150000</v>
      </c>
      <c r="C68" s="29">
        <v>0</v>
      </c>
      <c r="D68" s="29">
        <v>0</v>
      </c>
      <c r="E68" s="29">
        <v>0</v>
      </c>
      <c r="F68" s="39">
        <v>0</v>
      </c>
      <c r="G68" s="22"/>
    </row>
    <row r="69" spans="1:7" s="21" customFormat="1" x14ac:dyDescent="0.25">
      <c r="A69" s="24" t="s">
        <v>400</v>
      </c>
      <c r="B69" s="25">
        <f>SUM(B59:B68)</f>
        <v>8572830</v>
      </c>
      <c r="C69" s="25">
        <f>SUM(C59:C68)</f>
        <v>22684229</v>
      </c>
      <c r="D69" s="25">
        <f>SUM(D59:D68)</f>
        <v>22123533</v>
      </c>
      <c r="E69" s="25">
        <f>SUM(E59:E68)</f>
        <v>560696</v>
      </c>
      <c r="F69" s="26">
        <f>IF(C69&lt;&gt;0,D69/C69,0)</f>
        <v>0.97528256305294747</v>
      </c>
      <c r="G69" s="1"/>
    </row>
    <row r="70" spans="1:7" s="21" customFormat="1" x14ac:dyDescent="0.25">
      <c r="A70" s="3"/>
      <c r="B70" s="3"/>
      <c r="C70" s="18"/>
      <c r="D70" s="19"/>
      <c r="E70" s="1"/>
      <c r="F70" s="20"/>
      <c r="G70" s="1"/>
    </row>
    <row r="71" spans="1:7" s="21" customFormat="1" ht="20.100000000000001" customHeight="1" x14ac:dyDescent="0.25">
      <c r="A71" s="92" t="s">
        <v>390</v>
      </c>
      <c r="B71" s="90" t="s">
        <v>10</v>
      </c>
      <c r="C71" s="91"/>
      <c r="D71" s="56" t="s">
        <v>1</v>
      </c>
      <c r="E71" s="90" t="s">
        <v>24</v>
      </c>
      <c r="F71" s="91"/>
      <c r="G71" s="1"/>
    </row>
    <row r="72" spans="1:7" s="21" customFormat="1" ht="20.100000000000001" customHeight="1" x14ac:dyDescent="0.25">
      <c r="A72" s="93"/>
      <c r="B72" s="56" t="s">
        <v>21</v>
      </c>
      <c r="C72" s="56" t="s">
        <v>22</v>
      </c>
      <c r="D72" s="56" t="s">
        <v>20</v>
      </c>
      <c r="E72" s="56" t="s">
        <v>4</v>
      </c>
      <c r="F72" s="56" t="s">
        <v>5</v>
      </c>
      <c r="G72" s="1"/>
    </row>
    <row r="73" spans="1:7" s="23" customFormat="1" ht="45" customHeight="1" x14ac:dyDescent="0.2">
      <c r="A73" s="28" t="s">
        <v>79</v>
      </c>
      <c r="B73" s="30">
        <v>73525</v>
      </c>
      <c r="C73" s="30">
        <v>40751</v>
      </c>
      <c r="D73" s="30">
        <v>39892</v>
      </c>
      <c r="E73" s="29">
        <v>859</v>
      </c>
      <c r="F73" s="39">
        <v>0.98</v>
      </c>
      <c r="G73" s="22"/>
    </row>
    <row r="74" spans="1:7" s="21" customFormat="1" x14ac:dyDescent="0.25">
      <c r="A74" s="24" t="s">
        <v>402</v>
      </c>
      <c r="B74" s="25">
        <f>SUM(B73:B73)</f>
        <v>73525</v>
      </c>
      <c r="C74" s="25">
        <f>SUM(C73:C73)</f>
        <v>40751</v>
      </c>
      <c r="D74" s="25">
        <f>SUM(D73:D73)</f>
        <v>39892</v>
      </c>
      <c r="E74" s="25">
        <f>SUM(E73:E73)</f>
        <v>859</v>
      </c>
      <c r="F74" s="26">
        <f>IF(C74&lt;&gt;0,D74/C74,0)</f>
        <v>0.97892076268067041</v>
      </c>
      <c r="G74" s="1"/>
    </row>
    <row r="75" spans="1:7" s="21" customFormat="1" x14ac:dyDescent="0.25">
      <c r="A75" s="3"/>
      <c r="B75" s="3"/>
      <c r="C75" s="18"/>
      <c r="D75" s="19"/>
      <c r="E75" s="1"/>
      <c r="F75" s="20"/>
      <c r="G75" s="1"/>
    </row>
    <row r="76" spans="1:7" s="21" customFormat="1" ht="20.100000000000001" customHeight="1" x14ac:dyDescent="0.25">
      <c r="A76" s="92" t="s">
        <v>391</v>
      </c>
      <c r="B76" s="90" t="s">
        <v>10</v>
      </c>
      <c r="C76" s="91"/>
      <c r="D76" s="56" t="s">
        <v>1</v>
      </c>
      <c r="E76" s="90" t="s">
        <v>24</v>
      </c>
      <c r="F76" s="91"/>
      <c r="G76" s="1"/>
    </row>
    <row r="77" spans="1:7" s="21" customFormat="1" ht="20.100000000000001" customHeight="1" x14ac:dyDescent="0.25">
      <c r="A77" s="93"/>
      <c r="B77" s="56" t="s">
        <v>21</v>
      </c>
      <c r="C77" s="56" t="s">
        <v>22</v>
      </c>
      <c r="D77" s="56" t="s">
        <v>20</v>
      </c>
      <c r="E77" s="56" t="s">
        <v>4</v>
      </c>
      <c r="F77" s="56" t="s">
        <v>5</v>
      </c>
      <c r="G77" s="1"/>
    </row>
    <row r="78" spans="1:7" s="23" customFormat="1" ht="45" customHeight="1" x14ac:dyDescent="0.2">
      <c r="A78" s="28" t="s">
        <v>47</v>
      </c>
      <c r="B78" s="30">
        <v>47000</v>
      </c>
      <c r="C78" s="30">
        <v>18299</v>
      </c>
      <c r="D78" s="30">
        <v>1299</v>
      </c>
      <c r="E78" s="30">
        <v>17000</v>
      </c>
      <c r="F78" s="39">
        <v>7.0000000000000007E-2</v>
      </c>
      <c r="G78" s="22"/>
    </row>
    <row r="79" spans="1:7" s="21" customFormat="1" x14ac:dyDescent="0.25">
      <c r="A79" s="24" t="s">
        <v>401</v>
      </c>
      <c r="B79" s="25">
        <f>SUM(B78:B78)</f>
        <v>47000</v>
      </c>
      <c r="C79" s="25">
        <f>SUM(C78:C78)</f>
        <v>18299</v>
      </c>
      <c r="D79" s="25">
        <f>SUM(D78:D78)</f>
        <v>1299</v>
      </c>
      <c r="E79" s="25">
        <f>SUM(E78:E78)</f>
        <v>17000</v>
      </c>
      <c r="F79" s="26">
        <f>IF(C79&lt;&gt;0,D79/C79,0)</f>
        <v>7.0987485654953816E-2</v>
      </c>
      <c r="G79" s="1"/>
    </row>
    <row r="80" spans="1:7" s="21" customFormat="1" x14ac:dyDescent="0.25">
      <c r="A80" s="3"/>
      <c r="B80" s="3"/>
      <c r="C80" s="18"/>
      <c r="D80" s="19"/>
      <c r="E80" s="1"/>
      <c r="F80" s="20"/>
      <c r="G80" s="1"/>
    </row>
    <row r="81" spans="1:7" s="21" customFormat="1" ht="20.100000000000001" customHeight="1" x14ac:dyDescent="0.25">
      <c r="A81" s="92" t="s">
        <v>392</v>
      </c>
      <c r="B81" s="90" t="s">
        <v>10</v>
      </c>
      <c r="C81" s="91"/>
      <c r="D81" s="56" t="s">
        <v>1</v>
      </c>
      <c r="E81" s="90" t="s">
        <v>24</v>
      </c>
      <c r="F81" s="91"/>
      <c r="G81" s="1"/>
    </row>
    <row r="82" spans="1:7" s="21" customFormat="1" ht="20.100000000000001" customHeight="1" x14ac:dyDescent="0.25">
      <c r="A82" s="93"/>
      <c r="B82" s="56" t="s">
        <v>21</v>
      </c>
      <c r="C82" s="56" t="s">
        <v>22</v>
      </c>
      <c r="D82" s="56" t="s">
        <v>20</v>
      </c>
      <c r="E82" s="56" t="s">
        <v>4</v>
      </c>
      <c r="F82" s="56" t="s">
        <v>5</v>
      </c>
      <c r="G82" s="1"/>
    </row>
    <row r="83" spans="1:7" s="23" customFormat="1" ht="45" customHeight="1" x14ac:dyDescent="0.2">
      <c r="A83" s="28" t="s">
        <v>80</v>
      </c>
      <c r="B83" s="30">
        <v>60015577</v>
      </c>
      <c r="C83" s="30">
        <v>44064615</v>
      </c>
      <c r="D83" s="30">
        <v>44005088</v>
      </c>
      <c r="E83" s="30">
        <v>59527</v>
      </c>
      <c r="F83" s="39">
        <v>1</v>
      </c>
      <c r="G83" s="22"/>
    </row>
    <row r="84" spans="1:7" s="23" customFormat="1" ht="45" customHeight="1" x14ac:dyDescent="0.2">
      <c r="A84" s="28" t="s">
        <v>81</v>
      </c>
      <c r="B84" s="30">
        <v>3500000</v>
      </c>
      <c r="C84" s="29">
        <v>0</v>
      </c>
      <c r="D84" s="29">
        <v>0</v>
      </c>
      <c r="E84" s="29">
        <v>0</v>
      </c>
      <c r="F84" s="39">
        <v>0</v>
      </c>
      <c r="G84" s="22"/>
    </row>
    <row r="85" spans="1:7" s="21" customFormat="1" ht="45" customHeight="1" x14ac:dyDescent="0.25">
      <c r="A85" s="28" t="s">
        <v>82</v>
      </c>
      <c r="B85" s="30">
        <v>250000</v>
      </c>
      <c r="C85" s="29">
        <v>0</v>
      </c>
      <c r="D85" s="29">
        <v>0</v>
      </c>
      <c r="E85" s="29">
        <v>0</v>
      </c>
      <c r="F85" s="39">
        <v>0</v>
      </c>
      <c r="G85" s="1"/>
    </row>
    <row r="86" spans="1:7" s="21" customFormat="1" ht="45" customHeight="1" x14ac:dyDescent="0.25">
      <c r="A86" s="28" t="s">
        <v>83</v>
      </c>
      <c r="B86" s="30">
        <v>1846725</v>
      </c>
      <c r="C86" s="30">
        <v>3432453</v>
      </c>
      <c r="D86" s="30">
        <v>2864895</v>
      </c>
      <c r="E86" s="30">
        <v>567558</v>
      </c>
      <c r="F86" s="39">
        <v>0.83</v>
      </c>
      <c r="G86" s="1"/>
    </row>
    <row r="87" spans="1:7" s="1" customFormat="1" ht="45" customHeight="1" x14ac:dyDescent="0.25">
      <c r="A87" s="28" t="s">
        <v>84</v>
      </c>
      <c r="B87" s="30">
        <v>153811935</v>
      </c>
      <c r="C87" s="30">
        <v>323666261</v>
      </c>
      <c r="D87" s="30">
        <v>216081486</v>
      </c>
      <c r="E87" s="30">
        <v>107584775</v>
      </c>
      <c r="F87" s="39">
        <v>0.67</v>
      </c>
      <c r="G87" s="21"/>
    </row>
    <row r="88" spans="1:7" s="21" customFormat="1" ht="45" customHeight="1" x14ac:dyDescent="0.25">
      <c r="A88" s="28" t="s">
        <v>48</v>
      </c>
      <c r="B88" s="30">
        <v>26267925</v>
      </c>
      <c r="C88" s="30">
        <v>30520440</v>
      </c>
      <c r="D88" s="30">
        <v>30211948</v>
      </c>
      <c r="E88" s="30">
        <v>308492</v>
      </c>
      <c r="F88" s="39">
        <v>0.99</v>
      </c>
      <c r="G88" s="1"/>
    </row>
    <row r="89" spans="1:7" s="31" customFormat="1" ht="45" customHeight="1" x14ac:dyDescent="0.25">
      <c r="A89" s="28" t="s">
        <v>85</v>
      </c>
      <c r="B89" s="29">
        <v>0</v>
      </c>
      <c r="C89" s="29">
        <v>0</v>
      </c>
      <c r="D89" s="29">
        <v>0</v>
      </c>
      <c r="E89" s="29">
        <v>0</v>
      </c>
      <c r="F89" s="39">
        <v>0</v>
      </c>
      <c r="G89" s="2"/>
    </row>
    <row r="90" spans="1:7" s="31" customFormat="1" ht="45" customHeight="1" x14ac:dyDescent="0.25">
      <c r="A90" s="28" t="s">
        <v>86</v>
      </c>
      <c r="B90" s="29">
        <v>0</v>
      </c>
      <c r="C90" s="29">
        <v>0</v>
      </c>
      <c r="D90" s="29">
        <v>0</v>
      </c>
      <c r="E90" s="29">
        <v>0</v>
      </c>
      <c r="F90" s="39">
        <v>0</v>
      </c>
      <c r="G90" s="2"/>
    </row>
    <row r="91" spans="1:7" s="33" customFormat="1" ht="45" customHeight="1" x14ac:dyDescent="0.2">
      <c r="A91" s="28" t="s">
        <v>87</v>
      </c>
      <c r="B91" s="29">
        <v>0</v>
      </c>
      <c r="C91" s="29">
        <v>0</v>
      </c>
      <c r="D91" s="29">
        <v>0</v>
      </c>
      <c r="E91" s="29">
        <v>0</v>
      </c>
      <c r="F91" s="39">
        <v>0</v>
      </c>
      <c r="G91" s="32"/>
    </row>
    <row r="92" spans="1:7" s="33" customFormat="1" ht="45" customHeight="1" x14ac:dyDescent="0.2">
      <c r="A92" s="28" t="s">
        <v>88</v>
      </c>
      <c r="B92" s="29">
        <v>0</v>
      </c>
      <c r="C92" s="29">
        <v>0</v>
      </c>
      <c r="D92" s="29">
        <v>0</v>
      </c>
      <c r="E92" s="29">
        <v>0</v>
      </c>
      <c r="F92" s="39">
        <v>0</v>
      </c>
      <c r="G92" s="32"/>
    </row>
    <row r="93" spans="1:7" s="31" customFormat="1" ht="45" customHeight="1" x14ac:dyDescent="0.25">
      <c r="A93" s="28" t="s">
        <v>89</v>
      </c>
      <c r="B93" s="30">
        <v>615081</v>
      </c>
      <c r="C93" s="30">
        <v>18175081</v>
      </c>
      <c r="D93" s="30">
        <v>18175081</v>
      </c>
      <c r="E93" s="29">
        <v>0</v>
      </c>
      <c r="F93" s="39">
        <v>1</v>
      </c>
      <c r="G93" s="2"/>
    </row>
    <row r="94" spans="1:7" s="31" customFormat="1" ht="45" customHeight="1" x14ac:dyDescent="0.25">
      <c r="A94" s="28" t="s">
        <v>90</v>
      </c>
      <c r="B94" s="30">
        <v>20686716</v>
      </c>
      <c r="C94" s="30">
        <v>47712511</v>
      </c>
      <c r="D94" s="30">
        <v>45216501</v>
      </c>
      <c r="E94" s="30">
        <v>2496010</v>
      </c>
      <c r="F94" s="39">
        <v>0.95</v>
      </c>
      <c r="G94" s="2"/>
    </row>
    <row r="95" spans="1:7" s="31" customFormat="1" ht="45" customHeight="1" x14ac:dyDescent="0.25">
      <c r="A95" s="28" t="s">
        <v>91</v>
      </c>
      <c r="B95" s="30">
        <v>22244</v>
      </c>
      <c r="C95" s="30">
        <v>22244</v>
      </c>
      <c r="D95" s="29">
        <v>0</v>
      </c>
      <c r="E95" s="30">
        <v>22244</v>
      </c>
      <c r="F95" s="39">
        <v>0</v>
      </c>
      <c r="G95" s="2"/>
    </row>
    <row r="96" spans="1:7" s="31" customFormat="1" ht="45" customHeight="1" x14ac:dyDescent="0.25">
      <c r="A96" s="28" t="s">
        <v>92</v>
      </c>
      <c r="B96" s="30">
        <v>5435000</v>
      </c>
      <c r="C96" s="30">
        <v>9700149</v>
      </c>
      <c r="D96" s="30">
        <v>2451356</v>
      </c>
      <c r="E96" s="30">
        <v>7248793</v>
      </c>
      <c r="F96" s="39">
        <v>0.25</v>
      </c>
      <c r="G96" s="2"/>
    </row>
    <row r="97" spans="1:7" s="31" customFormat="1" ht="45" customHeight="1" x14ac:dyDescent="0.25">
      <c r="A97" s="28" t="s">
        <v>93</v>
      </c>
      <c r="B97" s="30">
        <v>300000</v>
      </c>
      <c r="C97" s="29">
        <v>0</v>
      </c>
      <c r="D97" s="29">
        <v>0</v>
      </c>
      <c r="E97" s="29">
        <v>0</v>
      </c>
      <c r="F97" s="39">
        <v>0</v>
      </c>
      <c r="G97" s="2"/>
    </row>
    <row r="98" spans="1:7" s="31" customFormat="1" ht="45" customHeight="1" x14ac:dyDescent="0.25">
      <c r="A98" s="28" t="s">
        <v>94</v>
      </c>
      <c r="B98" s="30">
        <v>200000</v>
      </c>
      <c r="C98" s="29">
        <v>0</v>
      </c>
      <c r="D98" s="29">
        <v>0</v>
      </c>
      <c r="E98" s="29">
        <v>0</v>
      </c>
      <c r="F98" s="39">
        <v>0</v>
      </c>
      <c r="G98" s="2"/>
    </row>
    <row r="99" spans="1:7" s="31" customFormat="1" ht="45" customHeight="1" x14ac:dyDescent="0.25">
      <c r="A99" s="28" t="s">
        <v>95</v>
      </c>
      <c r="B99" s="30">
        <v>1740000</v>
      </c>
      <c r="C99" s="29">
        <v>0</v>
      </c>
      <c r="D99" s="29">
        <v>0</v>
      </c>
      <c r="E99" s="29">
        <v>0</v>
      </c>
      <c r="F99" s="39">
        <v>0</v>
      </c>
      <c r="G99" s="2"/>
    </row>
    <row r="100" spans="1:7" s="31" customFormat="1" ht="45" customHeight="1" x14ac:dyDescent="0.25">
      <c r="A100" s="28" t="s">
        <v>96</v>
      </c>
      <c r="B100" s="30">
        <v>16824</v>
      </c>
      <c r="C100" s="30">
        <v>461810</v>
      </c>
      <c r="D100" s="30">
        <v>420405</v>
      </c>
      <c r="E100" s="30">
        <v>41405</v>
      </c>
      <c r="F100" s="39">
        <v>0.91</v>
      </c>
      <c r="G100" s="2"/>
    </row>
    <row r="101" spans="1:7" s="31" customFormat="1" ht="45" customHeight="1" x14ac:dyDescent="0.25">
      <c r="A101" s="28" t="s">
        <v>97</v>
      </c>
      <c r="B101" s="29">
        <v>0</v>
      </c>
      <c r="C101" s="29">
        <v>0</v>
      </c>
      <c r="D101" s="29">
        <v>0</v>
      </c>
      <c r="E101" s="29">
        <v>0</v>
      </c>
      <c r="F101" s="39">
        <v>0</v>
      </c>
      <c r="G101" s="2"/>
    </row>
    <row r="102" spans="1:7" s="31" customFormat="1" ht="45" customHeight="1" x14ac:dyDescent="0.25">
      <c r="A102" s="28" t="s">
        <v>98</v>
      </c>
      <c r="B102" s="29">
        <v>0</v>
      </c>
      <c r="C102" s="29">
        <v>0</v>
      </c>
      <c r="D102" s="29">
        <v>0</v>
      </c>
      <c r="E102" s="29">
        <v>0</v>
      </c>
      <c r="F102" s="39">
        <v>0</v>
      </c>
      <c r="G102" s="2"/>
    </row>
    <row r="103" spans="1:7" s="31" customFormat="1" ht="45" customHeight="1" x14ac:dyDescent="0.25">
      <c r="A103" s="28" t="s">
        <v>99</v>
      </c>
      <c r="B103" s="30">
        <v>3000</v>
      </c>
      <c r="C103" s="29">
        <v>0</v>
      </c>
      <c r="D103" s="29">
        <v>0</v>
      </c>
      <c r="E103" s="29">
        <v>0</v>
      </c>
      <c r="F103" s="39">
        <v>0</v>
      </c>
      <c r="G103" s="2"/>
    </row>
    <row r="104" spans="1:7" s="34" customFormat="1" ht="45" customHeight="1" x14ac:dyDescent="0.25">
      <c r="A104" s="28" t="s">
        <v>100</v>
      </c>
      <c r="B104" s="30">
        <v>300000</v>
      </c>
      <c r="C104" s="29">
        <v>0</v>
      </c>
      <c r="D104" s="29">
        <v>0</v>
      </c>
      <c r="E104" s="29">
        <v>0</v>
      </c>
      <c r="F104" s="39">
        <v>0</v>
      </c>
      <c r="G104" s="8"/>
    </row>
    <row r="105" spans="1:7" s="34" customFormat="1" ht="45" customHeight="1" x14ac:dyDescent="0.25">
      <c r="A105" s="28" t="s">
        <v>101</v>
      </c>
      <c r="B105" s="30">
        <v>37386</v>
      </c>
      <c r="C105" s="30">
        <v>4584759</v>
      </c>
      <c r="D105" s="30">
        <v>2679721</v>
      </c>
      <c r="E105" s="30">
        <v>1905038</v>
      </c>
      <c r="F105" s="39">
        <v>0.57999999999999996</v>
      </c>
      <c r="G105" s="8"/>
    </row>
    <row r="106" spans="1:7" s="34" customFormat="1" ht="45" customHeight="1" x14ac:dyDescent="0.25">
      <c r="A106" s="28" t="s">
        <v>102</v>
      </c>
      <c r="B106" s="30">
        <v>4090909</v>
      </c>
      <c r="C106" s="30">
        <v>14005990</v>
      </c>
      <c r="D106" s="30">
        <v>9511117</v>
      </c>
      <c r="E106" s="30">
        <v>4494873</v>
      </c>
      <c r="F106" s="39">
        <v>0.68</v>
      </c>
      <c r="G106" s="8"/>
    </row>
    <row r="107" spans="1:7" s="34" customFormat="1" ht="45" customHeight="1" x14ac:dyDescent="0.25">
      <c r="A107" s="28" t="s">
        <v>103</v>
      </c>
      <c r="B107" s="30">
        <v>450000</v>
      </c>
      <c r="C107" s="29">
        <v>0</v>
      </c>
      <c r="D107" s="29">
        <v>0</v>
      </c>
      <c r="E107" s="29">
        <v>0</v>
      </c>
      <c r="F107" s="39">
        <v>0</v>
      </c>
      <c r="G107" s="8"/>
    </row>
    <row r="108" spans="1:7" s="34" customFormat="1" ht="45" customHeight="1" x14ac:dyDescent="0.25">
      <c r="A108" s="28" t="s">
        <v>104</v>
      </c>
      <c r="B108" s="30">
        <v>300000</v>
      </c>
      <c r="C108" s="29">
        <v>0</v>
      </c>
      <c r="D108" s="29">
        <v>0</v>
      </c>
      <c r="E108" s="29">
        <v>0</v>
      </c>
      <c r="F108" s="39">
        <v>0</v>
      </c>
      <c r="G108" s="8"/>
    </row>
    <row r="109" spans="1:7" s="34" customFormat="1" ht="45" customHeight="1" x14ac:dyDescent="0.25">
      <c r="A109" s="28" t="s">
        <v>105</v>
      </c>
      <c r="B109" s="30">
        <v>500000</v>
      </c>
      <c r="C109" s="29">
        <v>0</v>
      </c>
      <c r="D109" s="29">
        <v>0</v>
      </c>
      <c r="E109" s="29">
        <v>0</v>
      </c>
      <c r="F109" s="39">
        <v>0</v>
      </c>
      <c r="G109" s="8"/>
    </row>
    <row r="110" spans="1:7" s="34" customFormat="1" ht="45" customHeight="1" x14ac:dyDescent="0.25">
      <c r="A110" s="28" t="s">
        <v>106</v>
      </c>
      <c r="B110" s="30">
        <v>200000</v>
      </c>
      <c r="C110" s="29">
        <v>0</v>
      </c>
      <c r="D110" s="29">
        <v>0</v>
      </c>
      <c r="E110" s="29">
        <v>0</v>
      </c>
      <c r="F110" s="39">
        <v>0</v>
      </c>
      <c r="G110" s="8"/>
    </row>
    <row r="111" spans="1:7" s="34" customFormat="1" ht="45" customHeight="1" x14ac:dyDescent="0.25">
      <c r="A111" s="28" t="s">
        <v>107</v>
      </c>
      <c r="B111" s="30">
        <v>2000000</v>
      </c>
      <c r="C111" s="29">
        <v>0</v>
      </c>
      <c r="D111" s="29">
        <v>0</v>
      </c>
      <c r="E111" s="29">
        <v>0</v>
      </c>
      <c r="F111" s="39">
        <v>0</v>
      </c>
      <c r="G111" s="8"/>
    </row>
    <row r="112" spans="1:7" s="34" customFormat="1" ht="45" customHeight="1" x14ac:dyDescent="0.25">
      <c r="A112" s="28" t="s">
        <v>108</v>
      </c>
      <c r="B112" s="30">
        <v>3270000</v>
      </c>
      <c r="C112" s="29">
        <v>0</v>
      </c>
      <c r="D112" s="29">
        <v>0</v>
      </c>
      <c r="E112" s="29">
        <v>0</v>
      </c>
      <c r="F112" s="39">
        <v>0</v>
      </c>
      <c r="G112" s="8"/>
    </row>
    <row r="113" spans="1:7" s="34" customFormat="1" ht="45" customHeight="1" x14ac:dyDescent="0.25">
      <c r="A113" s="28" t="s">
        <v>109</v>
      </c>
      <c r="B113" s="30">
        <v>200000</v>
      </c>
      <c r="C113" s="29">
        <v>0</v>
      </c>
      <c r="D113" s="29">
        <v>0</v>
      </c>
      <c r="E113" s="29">
        <v>0</v>
      </c>
      <c r="F113" s="39">
        <v>0</v>
      </c>
      <c r="G113" s="8"/>
    </row>
    <row r="114" spans="1:7" s="34" customFormat="1" ht="45" customHeight="1" x14ac:dyDescent="0.25">
      <c r="A114" s="28" t="s">
        <v>110</v>
      </c>
      <c r="B114" s="30">
        <v>57807</v>
      </c>
      <c r="C114" s="30">
        <v>291879</v>
      </c>
      <c r="D114" s="30">
        <v>144142</v>
      </c>
      <c r="E114" s="30">
        <v>147737</v>
      </c>
      <c r="F114" s="39">
        <v>0.49</v>
      </c>
      <c r="G114" s="8"/>
    </row>
    <row r="115" spans="1:7" s="34" customFormat="1" ht="45" customHeight="1" x14ac:dyDescent="0.25">
      <c r="A115" s="28" t="s">
        <v>111</v>
      </c>
      <c r="B115" s="30">
        <v>1000000</v>
      </c>
      <c r="C115" s="29">
        <v>0</v>
      </c>
      <c r="D115" s="29">
        <v>0</v>
      </c>
      <c r="E115" s="29">
        <v>0</v>
      </c>
      <c r="F115" s="39">
        <v>0</v>
      </c>
      <c r="G115" s="8"/>
    </row>
    <row r="116" spans="1:7" s="34" customFormat="1" ht="45" customHeight="1" x14ac:dyDescent="0.25">
      <c r="A116" s="28" t="s">
        <v>112</v>
      </c>
      <c r="B116" s="30">
        <v>75114144</v>
      </c>
      <c r="C116" s="30">
        <v>68953938</v>
      </c>
      <c r="D116" s="30">
        <v>64483147</v>
      </c>
      <c r="E116" s="30">
        <v>4470791</v>
      </c>
      <c r="F116" s="39">
        <v>0.94</v>
      </c>
      <c r="G116" s="8"/>
    </row>
    <row r="117" spans="1:7" s="34" customFormat="1" ht="45" customHeight="1" x14ac:dyDescent="0.25">
      <c r="A117" s="28" t="s">
        <v>113</v>
      </c>
      <c r="B117" s="30">
        <v>300000</v>
      </c>
      <c r="C117" s="29">
        <v>0</v>
      </c>
      <c r="D117" s="29">
        <v>0</v>
      </c>
      <c r="E117" s="29">
        <v>0</v>
      </c>
      <c r="F117" s="39">
        <v>0</v>
      </c>
      <c r="G117" s="8"/>
    </row>
    <row r="118" spans="1:7" s="34" customFormat="1" ht="45" customHeight="1" x14ac:dyDescent="0.25">
      <c r="A118" s="28" t="s">
        <v>114</v>
      </c>
      <c r="B118" s="30">
        <v>3500000</v>
      </c>
      <c r="C118" s="29">
        <v>0</v>
      </c>
      <c r="D118" s="29">
        <v>0</v>
      </c>
      <c r="E118" s="29">
        <v>0</v>
      </c>
      <c r="F118" s="39">
        <v>0</v>
      </c>
      <c r="G118" s="8"/>
    </row>
    <row r="119" spans="1:7" s="34" customFormat="1" ht="45" customHeight="1" x14ac:dyDescent="0.25">
      <c r="A119" s="28" t="s">
        <v>115</v>
      </c>
      <c r="B119" s="30">
        <v>31872</v>
      </c>
      <c r="C119" s="29">
        <v>0</v>
      </c>
      <c r="D119" s="29">
        <v>0</v>
      </c>
      <c r="E119" s="29">
        <v>0</v>
      </c>
      <c r="F119" s="39">
        <v>0</v>
      </c>
      <c r="G119" s="8"/>
    </row>
    <row r="120" spans="1:7" s="34" customFormat="1" ht="45" customHeight="1" x14ac:dyDescent="0.25">
      <c r="A120" s="28" t="s">
        <v>49</v>
      </c>
      <c r="B120" s="30">
        <v>383617302</v>
      </c>
      <c r="C120" s="30">
        <v>679883175</v>
      </c>
      <c r="D120" s="30">
        <v>679865324</v>
      </c>
      <c r="E120" s="30">
        <v>17851</v>
      </c>
      <c r="F120" s="39">
        <v>1</v>
      </c>
      <c r="G120" s="8"/>
    </row>
    <row r="121" spans="1:7" s="34" customFormat="1" ht="45" customHeight="1" x14ac:dyDescent="0.25">
      <c r="A121" s="28" t="s">
        <v>116</v>
      </c>
      <c r="B121" s="30">
        <v>1375534444</v>
      </c>
      <c r="C121" s="30">
        <v>1429238800</v>
      </c>
      <c r="D121" s="30">
        <v>1429143691</v>
      </c>
      <c r="E121" s="30">
        <v>95109</v>
      </c>
      <c r="F121" s="39">
        <v>1</v>
      </c>
      <c r="G121" s="8"/>
    </row>
    <row r="122" spans="1:7" s="34" customFormat="1" ht="45" customHeight="1" x14ac:dyDescent="0.25">
      <c r="A122" s="28" t="s">
        <v>117</v>
      </c>
      <c r="B122" s="30">
        <v>3500000</v>
      </c>
      <c r="C122" s="29">
        <v>0</v>
      </c>
      <c r="D122" s="29">
        <v>0</v>
      </c>
      <c r="E122" s="29">
        <v>0</v>
      </c>
      <c r="F122" s="39">
        <v>0</v>
      </c>
      <c r="G122" s="8"/>
    </row>
    <row r="123" spans="1:7" s="34" customFormat="1" ht="45" customHeight="1" x14ac:dyDescent="0.25">
      <c r="A123" s="28" t="s">
        <v>118</v>
      </c>
      <c r="B123" s="30">
        <v>3000</v>
      </c>
      <c r="C123" s="29">
        <v>0</v>
      </c>
      <c r="D123" s="29">
        <v>0</v>
      </c>
      <c r="E123" s="29">
        <v>0</v>
      </c>
      <c r="F123" s="39">
        <v>0</v>
      </c>
      <c r="G123" s="8"/>
    </row>
    <row r="124" spans="1:7" s="36" customFormat="1" ht="45" customHeight="1" x14ac:dyDescent="0.2">
      <c r="A124" s="28" t="s">
        <v>119</v>
      </c>
      <c r="B124" s="30">
        <v>48550217</v>
      </c>
      <c r="C124" s="30">
        <v>99036479</v>
      </c>
      <c r="D124" s="30">
        <v>56480778</v>
      </c>
      <c r="E124" s="30">
        <v>42555701</v>
      </c>
      <c r="F124" s="39">
        <v>0.56999999999999995</v>
      </c>
      <c r="G124" s="35"/>
    </row>
    <row r="125" spans="1:7" s="36" customFormat="1" ht="45" customHeight="1" x14ac:dyDescent="0.2">
      <c r="A125" s="28" t="s">
        <v>50</v>
      </c>
      <c r="B125" s="30">
        <v>500000</v>
      </c>
      <c r="C125" s="30">
        <v>6523844</v>
      </c>
      <c r="D125" s="30">
        <v>6523842</v>
      </c>
      <c r="E125" s="29">
        <v>2</v>
      </c>
      <c r="F125" s="39">
        <v>1</v>
      </c>
      <c r="G125" s="35"/>
    </row>
    <row r="126" spans="1:7" s="36" customFormat="1" ht="45" customHeight="1" x14ac:dyDescent="0.2">
      <c r="A126" s="28" t="s">
        <v>120</v>
      </c>
      <c r="B126" s="29">
        <v>0</v>
      </c>
      <c r="C126" s="29">
        <v>0</v>
      </c>
      <c r="D126" s="29">
        <v>0</v>
      </c>
      <c r="E126" s="29">
        <v>0</v>
      </c>
      <c r="F126" s="39">
        <v>0</v>
      </c>
      <c r="G126" s="35"/>
    </row>
    <row r="127" spans="1:7" s="34" customFormat="1" ht="45" customHeight="1" x14ac:dyDescent="0.25">
      <c r="A127" s="28" t="s">
        <v>121</v>
      </c>
      <c r="B127" s="29">
        <v>0</v>
      </c>
      <c r="C127" s="29">
        <v>0</v>
      </c>
      <c r="D127" s="29">
        <v>0</v>
      </c>
      <c r="E127" s="29">
        <v>0</v>
      </c>
      <c r="F127" s="39">
        <v>0</v>
      </c>
      <c r="G127" s="8"/>
    </row>
    <row r="128" spans="1:7" s="34" customFormat="1" ht="45" customHeight="1" x14ac:dyDescent="0.25">
      <c r="A128" s="28" t="s">
        <v>122</v>
      </c>
      <c r="B128" s="29">
        <v>0</v>
      </c>
      <c r="C128" s="29">
        <v>0</v>
      </c>
      <c r="D128" s="29">
        <v>0</v>
      </c>
      <c r="E128" s="29">
        <v>0</v>
      </c>
      <c r="F128" s="39">
        <v>0</v>
      </c>
      <c r="G128" s="8"/>
    </row>
    <row r="129" spans="1:7" s="34" customFormat="1" ht="45" customHeight="1" x14ac:dyDescent="0.25">
      <c r="A129" s="28" t="s">
        <v>123</v>
      </c>
      <c r="B129" s="30">
        <v>5086931</v>
      </c>
      <c r="C129" s="30">
        <v>8826931</v>
      </c>
      <c r="D129" s="30">
        <v>8826931</v>
      </c>
      <c r="E129" s="29">
        <v>0</v>
      </c>
      <c r="F129" s="39">
        <v>1</v>
      </c>
      <c r="G129" s="8"/>
    </row>
    <row r="130" spans="1:7" s="34" customFormat="1" ht="45" customHeight="1" x14ac:dyDescent="0.25">
      <c r="A130" s="28" t="s">
        <v>124</v>
      </c>
      <c r="B130" s="30">
        <v>5738912</v>
      </c>
      <c r="C130" s="30">
        <v>12155808</v>
      </c>
      <c r="D130" s="30">
        <v>11001424</v>
      </c>
      <c r="E130" s="30">
        <v>1154384</v>
      </c>
      <c r="F130" s="39">
        <v>0.91</v>
      </c>
      <c r="G130" s="8"/>
    </row>
    <row r="131" spans="1:7" s="36" customFormat="1" ht="45" customHeight="1" x14ac:dyDescent="0.2">
      <c r="A131" s="28" t="s">
        <v>125</v>
      </c>
      <c r="B131" s="30">
        <v>6423</v>
      </c>
      <c r="C131" s="30">
        <v>6423</v>
      </c>
      <c r="D131" s="29">
        <v>0</v>
      </c>
      <c r="E131" s="30">
        <v>6423</v>
      </c>
      <c r="F131" s="39">
        <v>0</v>
      </c>
      <c r="G131" s="35"/>
    </row>
    <row r="132" spans="1:7" s="31" customFormat="1" ht="45" customHeight="1" x14ac:dyDescent="0.25">
      <c r="A132" s="28" t="s">
        <v>126</v>
      </c>
      <c r="B132" s="30">
        <v>355000</v>
      </c>
      <c r="C132" s="30">
        <v>2957607</v>
      </c>
      <c r="D132" s="30">
        <v>2487423</v>
      </c>
      <c r="E132" s="30">
        <v>470184</v>
      </c>
      <c r="F132" s="39">
        <v>0.84</v>
      </c>
      <c r="G132" s="2"/>
    </row>
    <row r="133" spans="1:7" s="37" customFormat="1" ht="45" customHeight="1" x14ac:dyDescent="0.2">
      <c r="A133" s="28" t="s">
        <v>127</v>
      </c>
      <c r="B133" s="30">
        <v>300000</v>
      </c>
      <c r="C133" s="29">
        <v>0</v>
      </c>
      <c r="D133" s="29">
        <v>0</v>
      </c>
      <c r="E133" s="29">
        <v>0</v>
      </c>
      <c r="F133" s="39">
        <v>0</v>
      </c>
    </row>
    <row r="134" spans="1:7" s="38" customFormat="1" ht="45" customHeight="1" x14ac:dyDescent="0.2">
      <c r="A134" s="28" t="s">
        <v>128</v>
      </c>
      <c r="B134" s="30">
        <v>300000</v>
      </c>
      <c r="C134" s="29">
        <v>0</v>
      </c>
      <c r="D134" s="29">
        <v>0</v>
      </c>
      <c r="E134" s="29">
        <v>0</v>
      </c>
      <c r="F134" s="39">
        <v>0</v>
      </c>
    </row>
    <row r="135" spans="1:7" s="37" customFormat="1" ht="45" customHeight="1" x14ac:dyDescent="0.2">
      <c r="A135" s="28" t="s">
        <v>129</v>
      </c>
      <c r="B135" s="30">
        <v>3000</v>
      </c>
      <c r="C135" s="30">
        <v>117154</v>
      </c>
      <c r="D135" s="29">
        <v>0</v>
      </c>
      <c r="E135" s="30">
        <v>117154</v>
      </c>
      <c r="F135" s="39">
        <v>0</v>
      </c>
    </row>
    <row r="136" spans="1:7" s="8" customFormat="1" ht="45" customHeight="1" x14ac:dyDescent="0.25">
      <c r="A136" s="28" t="s">
        <v>130</v>
      </c>
      <c r="B136" s="30">
        <v>4090909</v>
      </c>
      <c r="C136" s="30">
        <v>10099578</v>
      </c>
      <c r="D136" s="30">
        <v>9020494</v>
      </c>
      <c r="E136" s="30">
        <v>1079084</v>
      </c>
      <c r="F136" s="39">
        <v>0.89</v>
      </c>
    </row>
    <row r="137" spans="1:7" ht="45" customHeight="1" x14ac:dyDescent="0.25">
      <c r="A137" s="28" t="s">
        <v>131</v>
      </c>
      <c r="B137" s="30">
        <v>950000</v>
      </c>
      <c r="C137" s="29">
        <v>0</v>
      </c>
      <c r="D137" s="29">
        <v>0</v>
      </c>
      <c r="E137" s="29">
        <v>0</v>
      </c>
      <c r="F137" s="39">
        <v>0</v>
      </c>
    </row>
    <row r="138" spans="1:7" ht="45" customHeight="1" x14ac:dyDescent="0.25">
      <c r="A138" s="28" t="s">
        <v>132</v>
      </c>
      <c r="B138" s="30">
        <v>18414</v>
      </c>
      <c r="C138" s="29">
        <v>0</v>
      </c>
      <c r="D138" s="29">
        <v>0</v>
      </c>
      <c r="E138" s="29">
        <v>0</v>
      </c>
      <c r="F138" s="39">
        <v>0</v>
      </c>
    </row>
    <row r="139" spans="1:7" ht="45" customHeight="1" x14ac:dyDescent="0.25">
      <c r="A139" s="28" t="s">
        <v>133</v>
      </c>
      <c r="B139" s="30">
        <v>500000</v>
      </c>
      <c r="C139" s="29">
        <v>0</v>
      </c>
      <c r="D139" s="29">
        <v>0</v>
      </c>
      <c r="E139" s="29">
        <v>0</v>
      </c>
      <c r="F139" s="39">
        <v>0</v>
      </c>
    </row>
    <row r="140" spans="1:7" ht="45" customHeight="1" x14ac:dyDescent="0.25">
      <c r="A140" s="28" t="s">
        <v>134</v>
      </c>
      <c r="B140" s="30">
        <v>75231</v>
      </c>
      <c r="C140" s="29">
        <v>10</v>
      </c>
      <c r="D140" s="29">
        <v>0</v>
      </c>
      <c r="E140" s="29">
        <v>10</v>
      </c>
      <c r="F140" s="39">
        <v>0</v>
      </c>
    </row>
    <row r="141" spans="1:7" ht="45" customHeight="1" x14ac:dyDescent="0.25">
      <c r="A141" s="28" t="s">
        <v>135</v>
      </c>
      <c r="B141" s="30">
        <v>38999</v>
      </c>
      <c r="C141" s="30">
        <v>44205</v>
      </c>
      <c r="D141" s="30">
        <v>5647</v>
      </c>
      <c r="E141" s="30">
        <v>38558</v>
      </c>
      <c r="F141" s="39">
        <v>0.13</v>
      </c>
    </row>
    <row r="142" spans="1:7" ht="45" customHeight="1" x14ac:dyDescent="0.25">
      <c r="A142" s="28" t="s">
        <v>136</v>
      </c>
      <c r="B142" s="30">
        <v>11071322</v>
      </c>
      <c r="C142" s="30">
        <v>9285175</v>
      </c>
      <c r="D142" s="30">
        <v>9285174</v>
      </c>
      <c r="E142" s="29">
        <v>1</v>
      </c>
      <c r="F142" s="39">
        <v>1</v>
      </c>
    </row>
    <row r="143" spans="1:7" ht="45" customHeight="1" x14ac:dyDescent="0.25">
      <c r="A143" s="28" t="s">
        <v>137</v>
      </c>
      <c r="B143" s="30">
        <v>101210969</v>
      </c>
      <c r="C143" s="30">
        <v>62176100</v>
      </c>
      <c r="D143" s="30">
        <v>62176100</v>
      </c>
      <c r="E143" s="29">
        <v>0</v>
      </c>
      <c r="F143" s="39">
        <v>1</v>
      </c>
    </row>
    <row r="144" spans="1:7" ht="45" customHeight="1" x14ac:dyDescent="0.25">
      <c r="A144" s="28" t="s">
        <v>51</v>
      </c>
      <c r="B144" s="30">
        <v>639603463</v>
      </c>
      <c r="C144" s="30">
        <v>488403463</v>
      </c>
      <c r="D144" s="30">
        <v>488403463</v>
      </c>
      <c r="E144" s="29">
        <v>0</v>
      </c>
      <c r="F144" s="39">
        <v>1</v>
      </c>
    </row>
    <row r="145" spans="1:6" ht="45" customHeight="1" x14ac:dyDescent="0.25">
      <c r="A145" s="28" t="s">
        <v>138</v>
      </c>
      <c r="B145" s="30">
        <v>314116</v>
      </c>
      <c r="C145" s="30">
        <v>1243381</v>
      </c>
      <c r="D145" s="30">
        <v>913184</v>
      </c>
      <c r="E145" s="30">
        <v>330197</v>
      </c>
      <c r="F145" s="39">
        <v>0.73</v>
      </c>
    </row>
    <row r="146" spans="1:6" ht="45" customHeight="1" x14ac:dyDescent="0.25">
      <c r="A146" s="28" t="s">
        <v>52</v>
      </c>
      <c r="B146" s="29">
        <v>0</v>
      </c>
      <c r="C146" s="30">
        <v>16231160</v>
      </c>
      <c r="D146" s="29">
        <v>0</v>
      </c>
      <c r="E146" s="30">
        <v>16231160</v>
      </c>
      <c r="F146" s="39">
        <v>0</v>
      </c>
    </row>
    <row r="147" spans="1:6" ht="45" customHeight="1" x14ac:dyDescent="0.25">
      <c r="A147" s="28" t="s">
        <v>139</v>
      </c>
      <c r="B147" s="30">
        <v>9328</v>
      </c>
      <c r="C147" s="29">
        <v>0</v>
      </c>
      <c r="D147" s="29">
        <v>0</v>
      </c>
      <c r="E147" s="29">
        <v>0</v>
      </c>
      <c r="F147" s="39">
        <v>0</v>
      </c>
    </row>
    <row r="148" spans="1:6" ht="45" customHeight="1" x14ac:dyDescent="0.25">
      <c r="A148" s="28" t="s">
        <v>140</v>
      </c>
      <c r="B148" s="30">
        <v>3503226</v>
      </c>
      <c r="C148" s="30">
        <v>3503226</v>
      </c>
      <c r="D148" s="30">
        <v>3503226</v>
      </c>
      <c r="E148" s="29">
        <v>0</v>
      </c>
      <c r="F148" s="39">
        <v>1</v>
      </c>
    </row>
    <row r="149" spans="1:6" ht="45" customHeight="1" x14ac:dyDescent="0.25">
      <c r="A149" s="28" t="s">
        <v>53</v>
      </c>
      <c r="B149" s="30">
        <v>22278322</v>
      </c>
      <c r="C149" s="30">
        <v>22278322</v>
      </c>
      <c r="D149" s="30">
        <v>22269993</v>
      </c>
      <c r="E149" s="30">
        <v>8329</v>
      </c>
      <c r="F149" s="39">
        <v>1</v>
      </c>
    </row>
    <row r="150" spans="1:6" ht="45" customHeight="1" x14ac:dyDescent="0.25">
      <c r="A150" s="28" t="s">
        <v>141</v>
      </c>
      <c r="B150" s="30">
        <v>500000</v>
      </c>
      <c r="C150" s="29">
        <v>1</v>
      </c>
      <c r="D150" s="29">
        <v>0</v>
      </c>
      <c r="E150" s="29">
        <v>1</v>
      </c>
      <c r="F150" s="39">
        <v>0</v>
      </c>
    </row>
    <row r="151" spans="1:6" ht="45" customHeight="1" x14ac:dyDescent="0.25">
      <c r="A151" s="28" t="s">
        <v>142</v>
      </c>
      <c r="B151" s="30">
        <v>500000</v>
      </c>
      <c r="C151" s="29">
        <v>0</v>
      </c>
      <c r="D151" s="29">
        <v>0</v>
      </c>
      <c r="E151" s="29">
        <v>0</v>
      </c>
      <c r="F151" s="39">
        <v>0</v>
      </c>
    </row>
    <row r="152" spans="1:6" ht="45" customHeight="1" x14ac:dyDescent="0.25">
      <c r="A152" s="28" t="s">
        <v>143</v>
      </c>
      <c r="B152" s="30">
        <v>1000000</v>
      </c>
      <c r="C152" s="29">
        <v>0</v>
      </c>
      <c r="D152" s="29">
        <v>0</v>
      </c>
      <c r="E152" s="29">
        <v>0</v>
      </c>
      <c r="F152" s="39">
        <v>0</v>
      </c>
    </row>
    <row r="153" spans="1:6" ht="45" customHeight="1" x14ac:dyDescent="0.25">
      <c r="A153" s="28" t="s">
        <v>144</v>
      </c>
      <c r="B153" s="30">
        <v>35978045</v>
      </c>
      <c r="C153" s="30">
        <v>120922815</v>
      </c>
      <c r="D153" s="30">
        <v>106002319</v>
      </c>
      <c r="E153" s="30">
        <v>14920496</v>
      </c>
      <c r="F153" s="39">
        <v>0.88</v>
      </c>
    </row>
    <row r="154" spans="1:6" ht="45" customHeight="1" x14ac:dyDescent="0.25">
      <c r="A154" s="28" t="s">
        <v>145</v>
      </c>
      <c r="B154" s="30">
        <v>5069252</v>
      </c>
      <c r="C154" s="30">
        <v>15615355</v>
      </c>
      <c r="D154" s="30">
        <v>13965453</v>
      </c>
      <c r="E154" s="30">
        <v>1649902</v>
      </c>
      <c r="F154" s="39">
        <v>0.89</v>
      </c>
    </row>
    <row r="155" spans="1:6" ht="45" customHeight="1" x14ac:dyDescent="0.25">
      <c r="A155" s="28" t="s">
        <v>146</v>
      </c>
      <c r="B155" s="30">
        <v>2003434</v>
      </c>
      <c r="C155" s="30">
        <v>5274089</v>
      </c>
      <c r="D155" s="30">
        <v>4638792</v>
      </c>
      <c r="E155" s="30">
        <v>635297</v>
      </c>
      <c r="F155" s="39">
        <v>0.88</v>
      </c>
    </row>
    <row r="156" spans="1:6" ht="45" customHeight="1" x14ac:dyDescent="0.25">
      <c r="A156" s="28" t="s">
        <v>147</v>
      </c>
      <c r="B156" s="30">
        <v>316629</v>
      </c>
      <c r="C156" s="30">
        <v>2748127</v>
      </c>
      <c r="D156" s="30">
        <v>2697283</v>
      </c>
      <c r="E156" s="30">
        <v>50844</v>
      </c>
      <c r="F156" s="39">
        <v>0.98</v>
      </c>
    </row>
    <row r="157" spans="1:6" ht="45" customHeight="1" x14ac:dyDescent="0.25">
      <c r="A157" s="28" t="s">
        <v>148</v>
      </c>
      <c r="B157" s="30">
        <v>49470000</v>
      </c>
      <c r="C157" s="30">
        <v>103656332</v>
      </c>
      <c r="D157" s="30">
        <v>49060473</v>
      </c>
      <c r="E157" s="30">
        <v>54595859</v>
      </c>
      <c r="F157" s="39">
        <v>0.47</v>
      </c>
    </row>
    <row r="158" spans="1:6" ht="45" customHeight="1" x14ac:dyDescent="0.25">
      <c r="A158" s="28" t="s">
        <v>149</v>
      </c>
      <c r="B158" s="30">
        <v>1000000</v>
      </c>
      <c r="C158" s="29">
        <v>0</v>
      </c>
      <c r="D158" s="29">
        <v>0</v>
      </c>
      <c r="E158" s="29">
        <v>0</v>
      </c>
      <c r="F158" s="39">
        <v>0</v>
      </c>
    </row>
    <row r="159" spans="1:6" ht="45" customHeight="1" x14ac:dyDescent="0.25">
      <c r="A159" s="28" t="s">
        <v>150</v>
      </c>
      <c r="B159" s="30">
        <v>400000</v>
      </c>
      <c r="C159" s="29">
        <v>0</v>
      </c>
      <c r="D159" s="29">
        <v>0</v>
      </c>
      <c r="E159" s="29">
        <v>0</v>
      </c>
      <c r="F159" s="39">
        <v>0</v>
      </c>
    </row>
    <row r="160" spans="1:6" ht="45" customHeight="1" x14ac:dyDescent="0.25">
      <c r="A160" s="28" t="s">
        <v>151</v>
      </c>
      <c r="B160" s="30">
        <v>300000</v>
      </c>
      <c r="C160" s="29">
        <v>0</v>
      </c>
      <c r="D160" s="29">
        <v>0</v>
      </c>
      <c r="E160" s="29">
        <v>0</v>
      </c>
      <c r="F160" s="39">
        <v>0</v>
      </c>
    </row>
    <row r="161" spans="1:6" ht="45" customHeight="1" x14ac:dyDescent="0.25">
      <c r="A161" s="28" t="s">
        <v>152</v>
      </c>
      <c r="B161" s="30">
        <v>500000</v>
      </c>
      <c r="C161" s="29">
        <v>0</v>
      </c>
      <c r="D161" s="29">
        <v>0</v>
      </c>
      <c r="E161" s="29">
        <v>0</v>
      </c>
      <c r="F161" s="39">
        <v>0</v>
      </c>
    </row>
    <row r="162" spans="1:6" ht="45" customHeight="1" x14ac:dyDescent="0.25">
      <c r="A162" s="28" t="s">
        <v>153</v>
      </c>
      <c r="B162" s="30">
        <v>300000</v>
      </c>
      <c r="C162" s="29">
        <v>0</v>
      </c>
      <c r="D162" s="29">
        <v>0</v>
      </c>
      <c r="E162" s="29">
        <v>0</v>
      </c>
      <c r="F162" s="39">
        <v>0</v>
      </c>
    </row>
    <row r="163" spans="1:6" ht="45" customHeight="1" x14ac:dyDescent="0.25">
      <c r="A163" s="28" t="s">
        <v>154</v>
      </c>
      <c r="B163" s="30">
        <v>300000</v>
      </c>
      <c r="C163" s="29">
        <v>0</v>
      </c>
      <c r="D163" s="29">
        <v>0</v>
      </c>
      <c r="E163" s="29">
        <v>0</v>
      </c>
      <c r="F163" s="39">
        <v>0</v>
      </c>
    </row>
    <row r="164" spans="1:6" ht="45" customHeight="1" x14ac:dyDescent="0.25">
      <c r="A164" s="28" t="s">
        <v>155</v>
      </c>
      <c r="B164" s="30">
        <v>12272727</v>
      </c>
      <c r="C164" s="30">
        <v>23018233</v>
      </c>
      <c r="D164" s="30">
        <v>21961852</v>
      </c>
      <c r="E164" s="30">
        <v>1056381</v>
      </c>
      <c r="F164" s="39">
        <v>0.95</v>
      </c>
    </row>
    <row r="165" spans="1:6" ht="45" customHeight="1" x14ac:dyDescent="0.25">
      <c r="A165" s="28" t="s">
        <v>156</v>
      </c>
      <c r="B165" s="30">
        <v>40382</v>
      </c>
      <c r="C165" s="30">
        <v>54807</v>
      </c>
      <c r="D165" s="30">
        <v>3729</v>
      </c>
      <c r="E165" s="30">
        <v>51078</v>
      </c>
      <c r="F165" s="39">
        <v>7.0000000000000007E-2</v>
      </c>
    </row>
    <row r="166" spans="1:6" ht="45" customHeight="1" x14ac:dyDescent="0.25">
      <c r="A166" s="28" t="s">
        <v>157</v>
      </c>
      <c r="B166" s="29">
        <v>0</v>
      </c>
      <c r="C166" s="29">
        <v>0</v>
      </c>
      <c r="D166" s="29">
        <v>0</v>
      </c>
      <c r="E166" s="29">
        <v>0</v>
      </c>
      <c r="F166" s="39">
        <v>0</v>
      </c>
    </row>
    <row r="167" spans="1:6" ht="45" customHeight="1" x14ac:dyDescent="0.25">
      <c r="A167" s="28" t="s">
        <v>158</v>
      </c>
      <c r="B167" s="29">
        <v>0</v>
      </c>
      <c r="C167" s="29">
        <v>0</v>
      </c>
      <c r="D167" s="29">
        <v>0</v>
      </c>
      <c r="E167" s="29">
        <v>0</v>
      </c>
      <c r="F167" s="39">
        <v>0</v>
      </c>
    </row>
    <row r="168" spans="1:6" ht="45" customHeight="1" x14ac:dyDescent="0.25">
      <c r="A168" s="28" t="s">
        <v>159</v>
      </c>
      <c r="B168" s="30">
        <v>2764268</v>
      </c>
      <c r="C168" s="30">
        <v>5158779</v>
      </c>
      <c r="D168" s="30">
        <v>5149699</v>
      </c>
      <c r="E168" s="30">
        <v>9080</v>
      </c>
      <c r="F168" s="39">
        <v>1</v>
      </c>
    </row>
    <row r="169" spans="1:6" ht="45" customHeight="1" x14ac:dyDescent="0.25">
      <c r="A169" s="28" t="s">
        <v>160</v>
      </c>
      <c r="B169" s="30">
        <v>4207646</v>
      </c>
      <c r="C169" s="30">
        <v>4207646</v>
      </c>
      <c r="D169" s="30">
        <v>4207645</v>
      </c>
      <c r="E169" s="29">
        <v>1</v>
      </c>
      <c r="F169" s="39">
        <v>1</v>
      </c>
    </row>
    <row r="170" spans="1:6" ht="45" customHeight="1" x14ac:dyDescent="0.25">
      <c r="A170" s="28" t="s">
        <v>161</v>
      </c>
      <c r="B170" s="30">
        <v>44290513</v>
      </c>
      <c r="C170" s="30">
        <v>44290513</v>
      </c>
      <c r="D170" s="30">
        <v>44290513</v>
      </c>
      <c r="E170" s="29">
        <v>0</v>
      </c>
      <c r="F170" s="39">
        <v>1</v>
      </c>
    </row>
    <row r="171" spans="1:6" ht="45" customHeight="1" x14ac:dyDescent="0.25">
      <c r="A171" s="28" t="s">
        <v>54</v>
      </c>
      <c r="B171" s="30">
        <v>26590256</v>
      </c>
      <c r="C171" s="30">
        <v>26590256</v>
      </c>
      <c r="D171" s="30">
        <v>26590256</v>
      </c>
      <c r="E171" s="29">
        <v>0</v>
      </c>
      <c r="F171" s="39">
        <v>1</v>
      </c>
    </row>
    <row r="172" spans="1:6" ht="45" customHeight="1" x14ac:dyDescent="0.25">
      <c r="A172" s="28" t="s">
        <v>162</v>
      </c>
      <c r="B172" s="30">
        <v>339850901</v>
      </c>
      <c r="C172" s="30">
        <v>284850901</v>
      </c>
      <c r="D172" s="30">
        <v>284746195</v>
      </c>
      <c r="E172" s="30">
        <v>104706</v>
      </c>
      <c r="F172" s="39">
        <v>1</v>
      </c>
    </row>
    <row r="173" spans="1:6" ht="45" customHeight="1" x14ac:dyDescent="0.25">
      <c r="A173" s="28" t="s">
        <v>163</v>
      </c>
      <c r="B173" s="30">
        <v>10340</v>
      </c>
      <c r="C173" s="29">
        <v>0</v>
      </c>
      <c r="D173" s="29">
        <v>0</v>
      </c>
      <c r="E173" s="29">
        <v>0</v>
      </c>
      <c r="F173" s="39">
        <v>0</v>
      </c>
    </row>
    <row r="174" spans="1:6" ht="45" customHeight="1" x14ac:dyDescent="0.25">
      <c r="A174" s="28" t="s">
        <v>164</v>
      </c>
      <c r="B174" s="30">
        <v>400000</v>
      </c>
      <c r="C174" s="29">
        <v>0</v>
      </c>
      <c r="D174" s="29">
        <v>0</v>
      </c>
      <c r="E174" s="29">
        <v>0</v>
      </c>
      <c r="F174" s="39">
        <v>0</v>
      </c>
    </row>
    <row r="175" spans="1:6" ht="45" customHeight="1" x14ac:dyDescent="0.25">
      <c r="A175" s="28" t="s">
        <v>165</v>
      </c>
      <c r="B175" s="30">
        <v>673720</v>
      </c>
      <c r="C175" s="30">
        <v>3735982</v>
      </c>
      <c r="D175" s="30">
        <v>2088362</v>
      </c>
      <c r="E175" s="30">
        <v>1647620</v>
      </c>
      <c r="F175" s="39">
        <v>0.56000000000000005</v>
      </c>
    </row>
    <row r="176" spans="1:6" ht="45" customHeight="1" x14ac:dyDescent="0.25">
      <c r="A176" s="28" t="s">
        <v>166</v>
      </c>
      <c r="B176" s="30">
        <v>235991</v>
      </c>
      <c r="C176" s="30">
        <v>1599665</v>
      </c>
      <c r="D176" s="30">
        <v>1563412</v>
      </c>
      <c r="E176" s="30">
        <v>36253</v>
      </c>
      <c r="F176" s="39">
        <v>0.98</v>
      </c>
    </row>
    <row r="177" spans="1:7" ht="45" customHeight="1" x14ac:dyDescent="0.25">
      <c r="A177" s="28" t="s">
        <v>167</v>
      </c>
      <c r="B177" s="30">
        <v>1090195</v>
      </c>
      <c r="C177" s="30">
        <v>2422417</v>
      </c>
      <c r="D177" s="30">
        <v>2062992</v>
      </c>
      <c r="E177" s="30">
        <v>359425</v>
      </c>
      <c r="F177" s="39">
        <v>0.85</v>
      </c>
    </row>
    <row r="178" spans="1:7" ht="45" customHeight="1" x14ac:dyDescent="0.25">
      <c r="A178" s="28" t="s">
        <v>168</v>
      </c>
      <c r="B178" s="30">
        <v>6779</v>
      </c>
      <c r="C178" s="30">
        <v>797237</v>
      </c>
      <c r="D178" s="29">
        <v>0</v>
      </c>
      <c r="E178" s="30">
        <v>797237</v>
      </c>
      <c r="F178" s="39">
        <v>0</v>
      </c>
    </row>
    <row r="179" spans="1:7" ht="45" customHeight="1" x14ac:dyDescent="0.25">
      <c r="A179" s="28" t="s">
        <v>169</v>
      </c>
      <c r="B179" s="30">
        <v>3134</v>
      </c>
      <c r="C179" s="29">
        <v>0</v>
      </c>
      <c r="D179" s="29">
        <v>0</v>
      </c>
      <c r="E179" s="29">
        <v>0</v>
      </c>
      <c r="F179" s="39">
        <v>0</v>
      </c>
    </row>
    <row r="180" spans="1:7" ht="45" customHeight="1" x14ac:dyDescent="0.25">
      <c r="A180" s="28" t="s">
        <v>170</v>
      </c>
      <c r="B180" s="30">
        <v>8474022</v>
      </c>
      <c r="C180" s="30">
        <v>8474022</v>
      </c>
      <c r="D180" s="30">
        <v>8474021</v>
      </c>
      <c r="E180" s="29">
        <v>1</v>
      </c>
      <c r="F180" s="39">
        <v>1</v>
      </c>
    </row>
    <row r="181" spans="1:7" ht="45" customHeight="1" x14ac:dyDescent="0.25">
      <c r="A181" s="28" t="s">
        <v>55</v>
      </c>
      <c r="B181" s="30">
        <v>177145771</v>
      </c>
      <c r="C181" s="30">
        <v>127145771</v>
      </c>
      <c r="D181" s="30">
        <v>126041628</v>
      </c>
      <c r="E181" s="30">
        <v>1104143</v>
      </c>
      <c r="F181" s="39">
        <v>0.99</v>
      </c>
    </row>
    <row r="182" spans="1:7" ht="45" customHeight="1" x14ac:dyDescent="0.25">
      <c r="A182" s="28" t="s">
        <v>171</v>
      </c>
      <c r="B182" s="30">
        <v>4762691</v>
      </c>
      <c r="C182" s="30">
        <v>9525382</v>
      </c>
      <c r="D182" s="29">
        <v>0</v>
      </c>
      <c r="E182" s="30">
        <v>9525382</v>
      </c>
      <c r="F182" s="39">
        <v>0</v>
      </c>
    </row>
    <row r="183" spans="1:7" ht="45" customHeight="1" x14ac:dyDescent="0.25">
      <c r="A183" s="28" t="s">
        <v>172</v>
      </c>
      <c r="B183" s="30">
        <v>4308986</v>
      </c>
      <c r="C183" s="30">
        <v>4307786</v>
      </c>
      <c r="D183" s="29">
        <v>0</v>
      </c>
      <c r="E183" s="30">
        <v>4307786</v>
      </c>
      <c r="F183" s="39">
        <v>0</v>
      </c>
    </row>
    <row r="184" spans="1:7" ht="45" customHeight="1" x14ac:dyDescent="0.25">
      <c r="A184" s="28" t="s">
        <v>173</v>
      </c>
      <c r="B184" s="30">
        <v>2529822</v>
      </c>
      <c r="C184" s="30">
        <v>2529822</v>
      </c>
      <c r="D184" s="29">
        <v>0</v>
      </c>
      <c r="E184" s="30">
        <v>2529822</v>
      </c>
      <c r="F184" s="39">
        <v>0</v>
      </c>
    </row>
    <row r="185" spans="1:7" ht="45" customHeight="1" x14ac:dyDescent="0.25">
      <c r="A185" s="28" t="s">
        <v>33</v>
      </c>
      <c r="B185" s="30">
        <v>938500</v>
      </c>
      <c r="C185" s="30">
        <v>937500</v>
      </c>
      <c r="D185" s="29">
        <v>0</v>
      </c>
      <c r="E185" s="30">
        <v>937500</v>
      </c>
      <c r="F185" s="39">
        <v>0</v>
      </c>
    </row>
    <row r="186" spans="1:7" x14ac:dyDescent="0.25">
      <c r="A186" s="24" t="s">
        <v>408</v>
      </c>
      <c r="B186" s="25">
        <f>SUM(B83:B185)</f>
        <v>3701456677</v>
      </c>
      <c r="C186" s="25">
        <f>SUM(C83:C185)</f>
        <v>4215466409</v>
      </c>
      <c r="D186" s="25">
        <f>SUM(D83:D185)</f>
        <v>3929696205</v>
      </c>
      <c r="E186" s="25">
        <f>SUM(E83:E185)</f>
        <v>285770204</v>
      </c>
      <c r="F186" s="26">
        <f>IF(C186&lt;&gt;0,D186/C186,0)</f>
        <v>0.93220911370806281</v>
      </c>
    </row>
    <row r="187" spans="1:7" s="21" customFormat="1" x14ac:dyDescent="0.25">
      <c r="A187" s="3"/>
      <c r="B187" s="3"/>
      <c r="C187" s="18"/>
      <c r="D187" s="19"/>
      <c r="E187" s="1"/>
      <c r="F187" s="20"/>
      <c r="G187" s="1"/>
    </row>
    <row r="188" spans="1:7" s="21" customFormat="1" ht="20.100000000000001" customHeight="1" x14ac:dyDescent="0.25">
      <c r="A188" s="88" t="s">
        <v>393</v>
      </c>
      <c r="B188" s="89" t="s">
        <v>10</v>
      </c>
      <c r="C188" s="89"/>
      <c r="D188" s="56" t="s">
        <v>1</v>
      </c>
      <c r="E188" s="89" t="s">
        <v>24</v>
      </c>
      <c r="F188" s="89"/>
      <c r="G188" s="1"/>
    </row>
    <row r="189" spans="1:7" s="21" customFormat="1" ht="20.100000000000001" customHeight="1" x14ac:dyDescent="0.25">
      <c r="A189" s="88"/>
      <c r="B189" s="56" t="s">
        <v>21</v>
      </c>
      <c r="C189" s="56" t="s">
        <v>22</v>
      </c>
      <c r="D189" s="56" t="s">
        <v>20</v>
      </c>
      <c r="E189" s="56" t="s">
        <v>4</v>
      </c>
      <c r="F189" s="56" t="s">
        <v>5</v>
      </c>
      <c r="G189" s="1"/>
    </row>
    <row r="190" spans="1:7" s="23" customFormat="1" ht="45" customHeight="1" x14ac:dyDescent="0.2">
      <c r="A190" s="28" t="s">
        <v>34</v>
      </c>
      <c r="B190" s="30">
        <v>18800</v>
      </c>
      <c r="C190" s="29">
        <v>0</v>
      </c>
      <c r="D190" s="29">
        <v>0</v>
      </c>
      <c r="E190" s="29">
        <v>0</v>
      </c>
      <c r="F190" s="39">
        <v>0</v>
      </c>
      <c r="G190" s="22"/>
    </row>
    <row r="191" spans="1:7" s="23" customFormat="1" ht="45" customHeight="1" x14ac:dyDescent="0.2">
      <c r="A191" s="28" t="s">
        <v>56</v>
      </c>
      <c r="B191" s="30">
        <v>117500</v>
      </c>
      <c r="C191" s="29">
        <v>0</v>
      </c>
      <c r="D191" s="29">
        <v>0</v>
      </c>
      <c r="E191" s="29">
        <v>0</v>
      </c>
      <c r="F191" s="39">
        <v>0</v>
      </c>
      <c r="G191" s="22"/>
    </row>
    <row r="192" spans="1:7" s="23" customFormat="1" ht="45" customHeight="1" x14ac:dyDescent="0.2">
      <c r="A192" s="28" t="s">
        <v>57</v>
      </c>
      <c r="B192" s="30">
        <v>818458</v>
      </c>
      <c r="C192" s="30">
        <v>10805365</v>
      </c>
      <c r="D192" s="30">
        <v>507649</v>
      </c>
      <c r="E192" s="30">
        <v>10297716</v>
      </c>
      <c r="F192" s="39">
        <v>0.05</v>
      </c>
      <c r="G192" s="22"/>
    </row>
    <row r="193" spans="1:7" s="23" customFormat="1" ht="45" customHeight="1" x14ac:dyDescent="0.2">
      <c r="A193" s="28" t="s">
        <v>174</v>
      </c>
      <c r="B193" s="30">
        <v>3000</v>
      </c>
      <c r="C193" s="29">
        <v>0</v>
      </c>
      <c r="D193" s="29">
        <v>0</v>
      </c>
      <c r="E193" s="29">
        <v>0</v>
      </c>
      <c r="F193" s="39">
        <v>0</v>
      </c>
      <c r="G193" s="22"/>
    </row>
    <row r="194" spans="1:7" s="23" customFormat="1" ht="45" customHeight="1" x14ac:dyDescent="0.2">
      <c r="A194" s="28" t="s">
        <v>175</v>
      </c>
      <c r="B194" s="30">
        <v>470000</v>
      </c>
      <c r="C194" s="29">
        <v>0</v>
      </c>
      <c r="D194" s="29">
        <v>0</v>
      </c>
      <c r="E194" s="29">
        <v>0</v>
      </c>
      <c r="F194" s="39">
        <v>0</v>
      </c>
      <c r="G194" s="22"/>
    </row>
    <row r="195" spans="1:7" s="23" customFormat="1" ht="45" customHeight="1" x14ac:dyDescent="0.2">
      <c r="A195" s="28" t="s">
        <v>176</v>
      </c>
      <c r="B195" s="30">
        <v>61100</v>
      </c>
      <c r="C195" s="30">
        <v>2075498</v>
      </c>
      <c r="D195" s="30">
        <v>2075000</v>
      </c>
      <c r="E195" s="29">
        <v>498</v>
      </c>
      <c r="F195" s="39">
        <v>1</v>
      </c>
      <c r="G195" s="22"/>
    </row>
    <row r="196" spans="1:7" s="23" customFormat="1" ht="45" customHeight="1" x14ac:dyDescent="0.2">
      <c r="A196" s="28" t="s">
        <v>177</v>
      </c>
      <c r="B196" s="30">
        <v>94000</v>
      </c>
      <c r="C196" s="30">
        <v>26100</v>
      </c>
      <c r="D196" s="30">
        <v>26100</v>
      </c>
      <c r="E196" s="29">
        <v>0</v>
      </c>
      <c r="F196" s="39">
        <v>1</v>
      </c>
      <c r="G196" s="22"/>
    </row>
    <row r="197" spans="1:7" s="23" customFormat="1" ht="45" customHeight="1" x14ac:dyDescent="0.2">
      <c r="A197" s="28" t="s">
        <v>178</v>
      </c>
      <c r="B197" s="30">
        <v>100000</v>
      </c>
      <c r="C197" s="29">
        <v>0</v>
      </c>
      <c r="D197" s="29">
        <v>0</v>
      </c>
      <c r="E197" s="29">
        <v>0</v>
      </c>
      <c r="F197" s="39">
        <v>0</v>
      </c>
      <c r="G197" s="22"/>
    </row>
    <row r="198" spans="1:7" s="23" customFormat="1" ht="45" customHeight="1" x14ac:dyDescent="0.2">
      <c r="A198" s="28" t="s">
        <v>179</v>
      </c>
      <c r="B198" s="30">
        <v>200000</v>
      </c>
      <c r="C198" s="29">
        <v>0</v>
      </c>
      <c r="D198" s="29">
        <v>0</v>
      </c>
      <c r="E198" s="29">
        <v>0</v>
      </c>
      <c r="F198" s="39">
        <v>0</v>
      </c>
      <c r="G198" s="22"/>
    </row>
    <row r="199" spans="1:7" s="23" customFormat="1" ht="45" customHeight="1" x14ac:dyDescent="0.2">
      <c r="A199" s="28" t="s">
        <v>35</v>
      </c>
      <c r="B199" s="30">
        <v>343100</v>
      </c>
      <c r="C199" s="29">
        <v>0</v>
      </c>
      <c r="D199" s="29">
        <v>0</v>
      </c>
      <c r="E199" s="29">
        <v>0</v>
      </c>
      <c r="F199" s="39">
        <v>0</v>
      </c>
      <c r="G199" s="22"/>
    </row>
    <row r="200" spans="1:7" s="23" customFormat="1" ht="45" customHeight="1" x14ac:dyDescent="0.2">
      <c r="A200" s="28" t="s">
        <v>36</v>
      </c>
      <c r="B200" s="30">
        <v>846000</v>
      </c>
      <c r="C200" s="30">
        <v>3321548</v>
      </c>
      <c r="D200" s="30">
        <v>2674846</v>
      </c>
      <c r="E200" s="30">
        <v>646702</v>
      </c>
      <c r="F200" s="39">
        <v>0.81</v>
      </c>
      <c r="G200" s="22"/>
    </row>
    <row r="201" spans="1:7" s="23" customFormat="1" ht="45" customHeight="1" x14ac:dyDescent="0.2">
      <c r="A201" s="28" t="s">
        <v>58</v>
      </c>
      <c r="B201" s="30">
        <v>63826</v>
      </c>
      <c r="C201" s="30">
        <v>280316</v>
      </c>
      <c r="D201" s="29">
        <v>0</v>
      </c>
      <c r="E201" s="30">
        <v>280316</v>
      </c>
      <c r="F201" s="39">
        <v>0</v>
      </c>
      <c r="G201" s="22"/>
    </row>
    <row r="202" spans="1:7" s="23" customFormat="1" ht="45" customHeight="1" x14ac:dyDescent="0.2">
      <c r="A202" s="28" t="s">
        <v>180</v>
      </c>
      <c r="B202" s="30">
        <v>47000</v>
      </c>
      <c r="C202" s="29">
        <v>0</v>
      </c>
      <c r="D202" s="29">
        <v>0</v>
      </c>
      <c r="E202" s="29">
        <v>0</v>
      </c>
      <c r="F202" s="39">
        <v>0</v>
      </c>
      <c r="G202" s="22"/>
    </row>
    <row r="203" spans="1:7" s="23" customFormat="1" ht="45" customHeight="1" x14ac:dyDescent="0.2">
      <c r="A203" s="28" t="s">
        <v>59</v>
      </c>
      <c r="B203" s="30">
        <v>109416</v>
      </c>
      <c r="C203" s="30">
        <v>650641</v>
      </c>
      <c r="D203" s="29">
        <v>0</v>
      </c>
      <c r="E203" s="30">
        <v>650641</v>
      </c>
      <c r="F203" s="39">
        <v>0</v>
      </c>
      <c r="G203" s="22"/>
    </row>
    <row r="204" spans="1:7" s="23" customFormat="1" ht="45" customHeight="1" x14ac:dyDescent="0.2">
      <c r="A204" s="28" t="s">
        <v>181</v>
      </c>
      <c r="B204" s="30">
        <v>100000</v>
      </c>
      <c r="C204" s="30">
        <v>22592</v>
      </c>
      <c r="D204" s="30">
        <v>22592</v>
      </c>
      <c r="E204" s="29">
        <v>0</v>
      </c>
      <c r="F204" s="39">
        <v>1</v>
      </c>
      <c r="G204" s="22"/>
    </row>
    <row r="205" spans="1:7" s="23" customFormat="1" ht="45" customHeight="1" x14ac:dyDescent="0.2">
      <c r="A205" s="28" t="s">
        <v>60</v>
      </c>
      <c r="B205" s="30">
        <v>6580000</v>
      </c>
      <c r="C205" s="30">
        <v>18581675</v>
      </c>
      <c r="D205" s="30">
        <v>18335245</v>
      </c>
      <c r="E205" s="30">
        <v>246430</v>
      </c>
      <c r="F205" s="39">
        <v>0.99</v>
      </c>
      <c r="G205" s="22"/>
    </row>
    <row r="206" spans="1:7" s="23" customFormat="1" ht="45" customHeight="1" x14ac:dyDescent="0.2">
      <c r="A206" s="28" t="s">
        <v>37</v>
      </c>
      <c r="B206" s="30">
        <v>282000</v>
      </c>
      <c r="C206" s="30">
        <v>42690</v>
      </c>
      <c r="D206" s="30">
        <v>42690</v>
      </c>
      <c r="E206" s="29">
        <v>0</v>
      </c>
      <c r="F206" s="39">
        <v>1</v>
      </c>
      <c r="G206" s="22"/>
    </row>
    <row r="207" spans="1:7" s="23" customFormat="1" ht="45" customHeight="1" x14ac:dyDescent="0.2">
      <c r="A207" s="28" t="s">
        <v>182</v>
      </c>
      <c r="B207" s="30">
        <v>1227273</v>
      </c>
      <c r="C207" s="29">
        <v>0</v>
      </c>
      <c r="D207" s="29">
        <v>0</v>
      </c>
      <c r="E207" s="29">
        <v>0</v>
      </c>
      <c r="F207" s="39">
        <v>0</v>
      </c>
      <c r="G207" s="22"/>
    </row>
    <row r="208" spans="1:7" s="23" customFormat="1" ht="45" customHeight="1" x14ac:dyDescent="0.2">
      <c r="A208" s="28" t="s">
        <v>61</v>
      </c>
      <c r="B208" s="30">
        <v>2454546</v>
      </c>
      <c r="C208" s="30">
        <v>9444519</v>
      </c>
      <c r="D208" s="30">
        <v>9444511</v>
      </c>
      <c r="E208" s="29">
        <v>8</v>
      </c>
      <c r="F208" s="39">
        <v>1</v>
      </c>
      <c r="G208" s="22"/>
    </row>
    <row r="209" spans="1:7" s="23" customFormat="1" ht="45" customHeight="1" x14ac:dyDescent="0.2">
      <c r="A209" s="28" t="s">
        <v>183</v>
      </c>
      <c r="B209" s="29">
        <v>0</v>
      </c>
      <c r="C209" s="30">
        <v>817715</v>
      </c>
      <c r="D209" s="30">
        <v>817715</v>
      </c>
      <c r="E209" s="29">
        <v>0</v>
      </c>
      <c r="F209" s="39">
        <v>1</v>
      </c>
      <c r="G209" s="22"/>
    </row>
    <row r="210" spans="1:7" s="23" customFormat="1" ht="45" customHeight="1" x14ac:dyDescent="0.2">
      <c r="A210" s="28" t="s">
        <v>62</v>
      </c>
      <c r="B210" s="30">
        <v>18363636</v>
      </c>
      <c r="C210" s="30">
        <v>13358963</v>
      </c>
      <c r="D210" s="30">
        <v>9840738</v>
      </c>
      <c r="E210" s="30">
        <v>3518226</v>
      </c>
      <c r="F210" s="39">
        <v>0.74</v>
      </c>
      <c r="G210" s="22"/>
    </row>
    <row r="211" spans="1:7" s="21" customFormat="1" x14ac:dyDescent="0.25">
      <c r="A211" s="24" t="s">
        <v>395</v>
      </c>
      <c r="B211" s="25">
        <f>SUM(B190:B210)</f>
        <v>32299655</v>
      </c>
      <c r="C211" s="25">
        <f>SUM(C190:C210)</f>
        <v>59427622</v>
      </c>
      <c r="D211" s="25">
        <f>SUM(D190:D210)</f>
        <v>43787086</v>
      </c>
      <c r="E211" s="25">
        <f>SUM(E190:E210)</f>
        <v>15640537</v>
      </c>
      <c r="F211" s="26">
        <f>IF(C211&lt;&gt;0,D211/C211,0)</f>
        <v>0.73681369919193473</v>
      </c>
      <c r="G211" s="1"/>
    </row>
    <row r="212" spans="1:7" x14ac:dyDescent="0.25">
      <c r="A212" s="27"/>
      <c r="B212" s="57"/>
      <c r="C212" s="57"/>
      <c r="D212" s="57"/>
      <c r="E212" s="57"/>
      <c r="F212" s="58"/>
    </row>
    <row r="213" spans="1:7" x14ac:dyDescent="0.25">
      <c r="A213" s="59" t="s">
        <v>394</v>
      </c>
      <c r="B213" s="60">
        <f>B37+B43+B50+B55+B69+B74+B79+B186+B211</f>
        <v>3746196436</v>
      </c>
      <c r="C213" s="60">
        <f>C37+C43+C50+C55+C69+C74+C79+C186+C211</f>
        <v>4298226360</v>
      </c>
      <c r="D213" s="60">
        <f>D37+D43+D50+D55+D69+D74+D79+D186+D211</f>
        <v>3996077961</v>
      </c>
      <c r="E213" s="60">
        <f>E37+E43+E50+E55+E69+E74+E79+E186+E211</f>
        <v>302148400</v>
      </c>
      <c r="F213" s="61">
        <f>IF(C213&lt;&gt;0,D213/C213,0)</f>
        <v>0.92970393513663152</v>
      </c>
    </row>
    <row r="214" spans="1:7" s="11" customFormat="1" x14ac:dyDescent="0.25">
      <c r="A214" s="48"/>
      <c r="B214" s="62"/>
      <c r="C214" s="62"/>
      <c r="D214" s="63"/>
      <c r="E214" s="64"/>
      <c r="F214" s="4"/>
    </row>
    <row r="215" spans="1:7" s="41" customFormat="1" ht="14.25" x14ac:dyDescent="0.2">
      <c r="A215" s="94" t="s">
        <v>409</v>
      </c>
      <c r="B215" s="94"/>
      <c r="C215" s="94"/>
      <c r="D215" s="94"/>
      <c r="E215" s="94"/>
      <c r="F215" s="94"/>
    </row>
    <row r="216" spans="1:7" s="42" customFormat="1" x14ac:dyDescent="0.25">
      <c r="A216" s="17" t="s">
        <v>369</v>
      </c>
      <c r="B216" s="3"/>
      <c r="C216" s="18"/>
      <c r="D216" s="19"/>
      <c r="E216" s="1"/>
      <c r="F216" s="20"/>
      <c r="G216" s="41"/>
    </row>
    <row r="217" spans="1:7" s="42" customFormat="1" ht="20.100000000000001" customHeight="1" x14ac:dyDescent="0.25">
      <c r="A217" s="92" t="s">
        <v>410</v>
      </c>
      <c r="B217" s="90" t="s">
        <v>10</v>
      </c>
      <c r="C217" s="91"/>
      <c r="D217" s="56" t="s">
        <v>1</v>
      </c>
      <c r="E217" s="90" t="s">
        <v>24</v>
      </c>
      <c r="F217" s="91"/>
      <c r="G217" s="41"/>
    </row>
    <row r="218" spans="1:7" s="42" customFormat="1" ht="20.100000000000001" customHeight="1" x14ac:dyDescent="0.25">
      <c r="A218" s="93"/>
      <c r="B218" s="56" t="s">
        <v>21</v>
      </c>
      <c r="C218" s="56" t="s">
        <v>22</v>
      </c>
      <c r="D218" s="56" t="s">
        <v>20</v>
      </c>
      <c r="E218" s="56" t="s">
        <v>4</v>
      </c>
      <c r="F218" s="56" t="s">
        <v>5</v>
      </c>
      <c r="G218" s="41"/>
    </row>
    <row r="219" spans="1:7" s="44" customFormat="1" ht="45" customHeight="1" x14ac:dyDescent="0.2">
      <c r="A219" s="65" t="s">
        <v>210</v>
      </c>
      <c r="B219" s="66">
        <v>13450000</v>
      </c>
      <c r="C219" s="66">
        <v>100004</v>
      </c>
      <c r="D219" s="67">
        <v>0</v>
      </c>
      <c r="E219" s="68">
        <f>+C219-D219</f>
        <v>100004</v>
      </c>
      <c r="F219" s="69">
        <f>IF(C219&lt;&gt;0,D219/C219,0)</f>
        <v>0</v>
      </c>
      <c r="G219" s="43"/>
    </row>
    <row r="220" spans="1:7" s="44" customFormat="1" ht="45" customHeight="1" x14ac:dyDescent="0.2">
      <c r="A220" s="65" t="s">
        <v>209</v>
      </c>
      <c r="B220" s="66">
        <v>200000</v>
      </c>
      <c r="C220" s="66">
        <v>200000</v>
      </c>
      <c r="D220" s="67">
        <v>0</v>
      </c>
      <c r="E220" s="68">
        <f>+C220-D220</f>
        <v>200000</v>
      </c>
      <c r="F220" s="69">
        <f>IF(C220&lt;&gt;0,D220/C220,0)</f>
        <v>0</v>
      </c>
      <c r="G220" s="43"/>
    </row>
    <row r="221" spans="1:7" s="42" customFormat="1" x14ac:dyDescent="0.25">
      <c r="A221" s="24" t="s">
        <v>411</v>
      </c>
      <c r="B221" s="25">
        <f>SUM(B219:B220)</f>
        <v>13650000</v>
      </c>
      <c r="C221" s="25">
        <f>SUM(C219:C220)</f>
        <v>300004</v>
      </c>
      <c r="D221" s="25">
        <f>SUM(D219:D220)</f>
        <v>0</v>
      </c>
      <c r="E221" s="25">
        <f>SUM(E219:E220)</f>
        <v>300004</v>
      </c>
      <c r="F221" s="26">
        <f>IF(C221&lt;&gt;0,D221/C221,0)</f>
        <v>0</v>
      </c>
      <c r="G221" s="41"/>
    </row>
    <row r="222" spans="1:7" s="42" customFormat="1" x14ac:dyDescent="0.25">
      <c r="A222" s="3"/>
      <c r="B222" s="3"/>
      <c r="C222" s="18"/>
      <c r="D222" s="19"/>
      <c r="E222" s="1"/>
      <c r="F222" s="20"/>
      <c r="G222" s="41"/>
    </row>
    <row r="223" spans="1:7" s="42" customFormat="1" ht="20.100000000000001" customHeight="1" x14ac:dyDescent="0.25">
      <c r="A223" s="92" t="s">
        <v>412</v>
      </c>
      <c r="B223" s="90" t="s">
        <v>10</v>
      </c>
      <c r="C223" s="91"/>
      <c r="D223" s="56" t="s">
        <v>1</v>
      </c>
      <c r="E223" s="90" t="s">
        <v>24</v>
      </c>
      <c r="F223" s="91"/>
      <c r="G223" s="41"/>
    </row>
    <row r="224" spans="1:7" s="42" customFormat="1" ht="20.100000000000001" customHeight="1" x14ac:dyDescent="0.25">
      <c r="A224" s="93"/>
      <c r="B224" s="56" t="s">
        <v>21</v>
      </c>
      <c r="C224" s="56" t="s">
        <v>22</v>
      </c>
      <c r="D224" s="56" t="s">
        <v>20</v>
      </c>
      <c r="E224" s="56" t="s">
        <v>4</v>
      </c>
      <c r="F224" s="56" t="s">
        <v>5</v>
      </c>
      <c r="G224" s="41"/>
    </row>
    <row r="225" spans="1:7" s="44" customFormat="1" ht="45" customHeight="1" x14ac:dyDescent="0.2">
      <c r="A225" s="65" t="s">
        <v>211</v>
      </c>
      <c r="B225" s="66">
        <v>4290</v>
      </c>
      <c r="C225" s="66">
        <v>849431</v>
      </c>
      <c r="D225" s="66">
        <v>849430</v>
      </c>
      <c r="E225" s="68">
        <f>+C225-D225</f>
        <v>1</v>
      </c>
      <c r="F225" s="69">
        <f>IF(C225&lt;&gt;0,D225/C225,0)</f>
        <v>0.999998822741341</v>
      </c>
      <c r="G225" s="43"/>
    </row>
    <row r="226" spans="1:7" s="42" customFormat="1" x14ac:dyDescent="0.25">
      <c r="A226" s="24" t="s">
        <v>413</v>
      </c>
      <c r="B226" s="25">
        <f>SUM(B225:B225)</f>
        <v>4290</v>
      </c>
      <c r="C226" s="25">
        <f>SUM(C225:C225)</f>
        <v>849431</v>
      </c>
      <c r="D226" s="25">
        <f>SUM(D225:D225)</f>
        <v>849430</v>
      </c>
      <c r="E226" s="25">
        <f>SUM(E225:E225)</f>
        <v>1</v>
      </c>
      <c r="F226" s="26">
        <f>IF(C226&lt;&gt;0,D226/C226,0)</f>
        <v>0.999998822741341</v>
      </c>
      <c r="G226" s="41"/>
    </row>
    <row r="227" spans="1:7" s="42" customFormat="1" x14ac:dyDescent="0.25">
      <c r="A227" s="3"/>
      <c r="B227" s="3"/>
      <c r="C227" s="18"/>
      <c r="D227" s="19"/>
      <c r="E227" s="1"/>
      <c r="F227" s="20"/>
      <c r="G227" s="41"/>
    </row>
    <row r="228" spans="1:7" s="42" customFormat="1" ht="20.100000000000001" customHeight="1" x14ac:dyDescent="0.25">
      <c r="A228" s="92" t="s">
        <v>414</v>
      </c>
      <c r="B228" s="90" t="s">
        <v>10</v>
      </c>
      <c r="C228" s="91"/>
      <c r="D228" s="56" t="s">
        <v>1</v>
      </c>
      <c r="E228" s="90" t="s">
        <v>24</v>
      </c>
      <c r="F228" s="91"/>
      <c r="G228" s="41"/>
    </row>
    <row r="229" spans="1:7" s="42" customFormat="1" ht="19.5" customHeight="1" x14ac:dyDescent="0.25">
      <c r="A229" s="93"/>
      <c r="B229" s="56" t="s">
        <v>21</v>
      </c>
      <c r="C229" s="56" t="s">
        <v>22</v>
      </c>
      <c r="D229" s="56" t="s">
        <v>20</v>
      </c>
      <c r="E229" s="56" t="s">
        <v>4</v>
      </c>
      <c r="F229" s="56" t="s">
        <v>5</v>
      </c>
      <c r="G229" s="41"/>
    </row>
    <row r="230" spans="1:7" s="44" customFormat="1" ht="45" customHeight="1" x14ac:dyDescent="0.2">
      <c r="A230" s="65" t="s">
        <v>212</v>
      </c>
      <c r="B230" s="66">
        <v>523980</v>
      </c>
      <c r="C230" s="66">
        <v>223143</v>
      </c>
      <c r="D230" s="67">
        <v>0</v>
      </c>
      <c r="E230" s="68">
        <f>+C230-D230</f>
        <v>223143</v>
      </c>
      <c r="F230" s="69">
        <f>IF(C230&lt;&gt;0,D230/C230,0)</f>
        <v>0</v>
      </c>
      <c r="G230" s="43"/>
    </row>
    <row r="231" spans="1:7" s="44" customFormat="1" ht="45" customHeight="1" x14ac:dyDescent="0.2">
      <c r="A231" s="65" t="s">
        <v>213</v>
      </c>
      <c r="B231" s="66">
        <v>1000000</v>
      </c>
      <c r="C231" s="66">
        <v>1000000</v>
      </c>
      <c r="D231" s="67">
        <v>0</v>
      </c>
      <c r="E231" s="68">
        <f t="shared" ref="E231:E234" si="0">+C231-D231</f>
        <v>1000000</v>
      </c>
      <c r="F231" s="69">
        <f t="shared" ref="F231:F234" si="1">IF(C231&lt;&gt;0,D231/C231,0)</f>
        <v>0</v>
      </c>
      <c r="G231" s="43"/>
    </row>
    <row r="232" spans="1:7" s="44" customFormat="1" ht="45" customHeight="1" x14ac:dyDescent="0.2">
      <c r="A232" s="65" t="s">
        <v>214</v>
      </c>
      <c r="B232" s="66">
        <v>3000000</v>
      </c>
      <c r="C232" s="67">
        <v>0</v>
      </c>
      <c r="D232" s="67">
        <v>0</v>
      </c>
      <c r="E232" s="68">
        <f t="shared" si="0"/>
        <v>0</v>
      </c>
      <c r="F232" s="69">
        <f t="shared" si="1"/>
        <v>0</v>
      </c>
      <c r="G232" s="43"/>
    </row>
    <row r="233" spans="1:7" s="44" customFormat="1" ht="45" customHeight="1" x14ac:dyDescent="0.2">
      <c r="A233" s="65" t="s">
        <v>215</v>
      </c>
      <c r="B233" s="66">
        <v>500000</v>
      </c>
      <c r="C233" s="67">
        <v>0</v>
      </c>
      <c r="D233" s="67">
        <v>0</v>
      </c>
      <c r="E233" s="68">
        <f t="shared" si="0"/>
        <v>0</v>
      </c>
      <c r="F233" s="69">
        <f t="shared" si="1"/>
        <v>0</v>
      </c>
      <c r="G233" s="43"/>
    </row>
    <row r="234" spans="1:7" s="44" customFormat="1" ht="45" customHeight="1" x14ac:dyDescent="0.2">
      <c r="A234" s="65" t="s">
        <v>216</v>
      </c>
      <c r="B234" s="66">
        <v>500000</v>
      </c>
      <c r="C234" s="67">
        <v>0</v>
      </c>
      <c r="D234" s="67">
        <v>0</v>
      </c>
      <c r="E234" s="68">
        <f t="shared" si="0"/>
        <v>0</v>
      </c>
      <c r="F234" s="69">
        <f t="shared" si="1"/>
        <v>0</v>
      </c>
      <c r="G234" s="43"/>
    </row>
    <row r="235" spans="1:7" s="42" customFormat="1" x14ac:dyDescent="0.25">
      <c r="A235" s="24" t="s">
        <v>415</v>
      </c>
      <c r="B235" s="25">
        <f>SUM(B230:B234)</f>
        <v>5523980</v>
      </c>
      <c r="C235" s="25">
        <f>SUM(C230:C234)</f>
        <v>1223143</v>
      </c>
      <c r="D235" s="25">
        <f>SUM(D230:D234)</f>
        <v>0</v>
      </c>
      <c r="E235" s="25">
        <f>SUM(E230:E234)</f>
        <v>1223143</v>
      </c>
      <c r="F235" s="26">
        <f>IF(C235&lt;&gt;0,D235/C235,0)</f>
        <v>0</v>
      </c>
      <c r="G235" s="41"/>
    </row>
    <row r="236" spans="1:7" s="42" customFormat="1" x14ac:dyDescent="0.25">
      <c r="A236" s="3"/>
      <c r="B236" s="3"/>
      <c r="C236" s="18"/>
      <c r="D236" s="19"/>
      <c r="E236" s="1"/>
      <c r="F236" s="20"/>
      <c r="G236" s="41"/>
    </row>
    <row r="237" spans="1:7" s="42" customFormat="1" x14ac:dyDescent="0.25">
      <c r="A237" s="3"/>
      <c r="B237" s="3"/>
      <c r="C237" s="18"/>
      <c r="D237" s="19"/>
      <c r="E237" s="1"/>
      <c r="F237" s="20"/>
      <c r="G237" s="41"/>
    </row>
    <row r="238" spans="1:7" s="42" customFormat="1" ht="20.100000000000001" customHeight="1" x14ac:dyDescent="0.25">
      <c r="A238" s="92" t="s">
        <v>416</v>
      </c>
      <c r="B238" s="90" t="s">
        <v>10</v>
      </c>
      <c r="C238" s="91"/>
      <c r="D238" s="56" t="s">
        <v>1</v>
      </c>
      <c r="E238" s="90" t="s">
        <v>24</v>
      </c>
      <c r="F238" s="91"/>
      <c r="G238" s="41"/>
    </row>
    <row r="239" spans="1:7" s="42" customFormat="1" ht="20.100000000000001" customHeight="1" x14ac:dyDescent="0.25">
      <c r="A239" s="93"/>
      <c r="B239" s="56" t="s">
        <v>21</v>
      </c>
      <c r="C239" s="56" t="s">
        <v>22</v>
      </c>
      <c r="D239" s="56" t="s">
        <v>20</v>
      </c>
      <c r="E239" s="56" t="s">
        <v>4</v>
      </c>
      <c r="F239" s="56" t="s">
        <v>5</v>
      </c>
      <c r="G239" s="41"/>
    </row>
    <row r="240" spans="1:7" s="44" customFormat="1" ht="45" customHeight="1" x14ac:dyDescent="0.2">
      <c r="A240" s="65" t="s">
        <v>217</v>
      </c>
      <c r="B240" s="66">
        <v>1067314</v>
      </c>
      <c r="C240" s="66">
        <v>750913</v>
      </c>
      <c r="D240" s="66">
        <v>750908</v>
      </c>
      <c r="E240" s="68">
        <f>+C240-D240</f>
        <v>5</v>
      </c>
      <c r="F240" s="69">
        <f>IF(C240&lt;&gt;0,D240/C240,0)</f>
        <v>0.99999334143902152</v>
      </c>
      <c r="G240" s="43"/>
    </row>
    <row r="241" spans="1:7" s="44" customFormat="1" ht="45" customHeight="1" x14ac:dyDescent="0.2">
      <c r="A241" s="65" t="s">
        <v>218</v>
      </c>
      <c r="B241" s="66">
        <v>3854020</v>
      </c>
      <c r="C241" s="66">
        <v>9229247</v>
      </c>
      <c r="D241" s="66">
        <v>9220762</v>
      </c>
      <c r="E241" s="68">
        <f t="shared" ref="E241:E249" si="2">+C241-D241</f>
        <v>8485</v>
      </c>
      <c r="F241" s="69">
        <f t="shared" ref="F241:F249" si="3">IF(C241&lt;&gt;0,D241/C241,0)</f>
        <v>0.99908064005655062</v>
      </c>
      <c r="G241" s="43"/>
    </row>
    <row r="242" spans="1:7" s="44" customFormat="1" ht="45" customHeight="1" x14ac:dyDescent="0.2">
      <c r="A242" s="65" t="s">
        <v>219</v>
      </c>
      <c r="B242" s="67">
        <v>0</v>
      </c>
      <c r="C242" s="66">
        <v>900985</v>
      </c>
      <c r="D242" s="66">
        <v>13093</v>
      </c>
      <c r="E242" s="68">
        <f t="shared" si="2"/>
        <v>887892</v>
      </c>
      <c r="F242" s="69">
        <f t="shared" si="3"/>
        <v>1.4531873449613479E-2</v>
      </c>
      <c r="G242" s="43"/>
    </row>
    <row r="243" spans="1:7" s="44" customFormat="1" ht="45" customHeight="1" x14ac:dyDescent="0.2">
      <c r="A243" s="65" t="s">
        <v>220</v>
      </c>
      <c r="B243" s="67">
        <v>0</v>
      </c>
      <c r="C243" s="66">
        <v>1083769</v>
      </c>
      <c r="D243" s="66">
        <v>733471</v>
      </c>
      <c r="E243" s="68">
        <f t="shared" si="2"/>
        <v>350298</v>
      </c>
      <c r="F243" s="69">
        <f t="shared" si="3"/>
        <v>0.67677798497650332</v>
      </c>
      <c r="G243" s="43"/>
    </row>
    <row r="244" spans="1:7" s="44" customFormat="1" ht="45" customHeight="1" x14ac:dyDescent="0.2">
      <c r="A244" s="65" t="s">
        <v>221</v>
      </c>
      <c r="B244" s="66">
        <v>5070085</v>
      </c>
      <c r="C244" s="66">
        <v>10692297</v>
      </c>
      <c r="D244" s="66">
        <v>10692278</v>
      </c>
      <c r="E244" s="68">
        <f t="shared" si="2"/>
        <v>19</v>
      </c>
      <c r="F244" s="69">
        <f t="shared" si="3"/>
        <v>0.99999822301980579</v>
      </c>
      <c r="G244" s="43"/>
    </row>
    <row r="245" spans="1:7" s="44" customFormat="1" ht="45" customHeight="1" x14ac:dyDescent="0.2">
      <c r="A245" s="65" t="s">
        <v>222</v>
      </c>
      <c r="B245" s="66">
        <v>1774000</v>
      </c>
      <c r="C245" s="66">
        <v>1198670</v>
      </c>
      <c r="D245" s="66">
        <v>1192020</v>
      </c>
      <c r="E245" s="68">
        <f t="shared" si="2"/>
        <v>6650</v>
      </c>
      <c r="F245" s="69">
        <f t="shared" si="3"/>
        <v>0.99445218450449246</v>
      </c>
      <c r="G245" s="43"/>
    </row>
    <row r="246" spans="1:7" s="44" customFormat="1" ht="45" customHeight="1" x14ac:dyDescent="0.2">
      <c r="A246" s="65" t="s">
        <v>223</v>
      </c>
      <c r="B246" s="66">
        <v>100000</v>
      </c>
      <c r="C246" s="67">
        <v>0</v>
      </c>
      <c r="D246" s="67">
        <v>0</v>
      </c>
      <c r="E246" s="68">
        <f t="shared" si="2"/>
        <v>0</v>
      </c>
      <c r="F246" s="69">
        <f t="shared" si="3"/>
        <v>0</v>
      </c>
      <c r="G246" s="43"/>
    </row>
    <row r="247" spans="1:7" s="44" customFormat="1" ht="45" customHeight="1" x14ac:dyDescent="0.2">
      <c r="A247" s="65" t="s">
        <v>224</v>
      </c>
      <c r="B247" s="66">
        <v>150000</v>
      </c>
      <c r="C247" s="67">
        <v>0</v>
      </c>
      <c r="D247" s="67">
        <v>0</v>
      </c>
      <c r="E247" s="68">
        <f t="shared" si="2"/>
        <v>0</v>
      </c>
      <c r="F247" s="69">
        <f t="shared" si="3"/>
        <v>0</v>
      </c>
      <c r="G247" s="43"/>
    </row>
    <row r="248" spans="1:7" s="44" customFormat="1" ht="45" customHeight="1" x14ac:dyDescent="0.2">
      <c r="A248" s="65" t="s">
        <v>225</v>
      </c>
      <c r="B248" s="66">
        <v>200000</v>
      </c>
      <c r="C248" s="67">
        <v>0</v>
      </c>
      <c r="D248" s="67">
        <v>0</v>
      </c>
      <c r="E248" s="68">
        <f t="shared" si="2"/>
        <v>0</v>
      </c>
      <c r="F248" s="69">
        <f t="shared" si="3"/>
        <v>0</v>
      </c>
      <c r="G248" s="43"/>
    </row>
    <row r="249" spans="1:7" s="44" customFormat="1" ht="45" customHeight="1" x14ac:dyDescent="0.2">
      <c r="A249" s="65" t="s">
        <v>226</v>
      </c>
      <c r="B249" s="66">
        <v>850000</v>
      </c>
      <c r="C249" s="67">
        <v>0</v>
      </c>
      <c r="D249" s="67">
        <v>0</v>
      </c>
      <c r="E249" s="68">
        <f t="shared" si="2"/>
        <v>0</v>
      </c>
      <c r="F249" s="69">
        <f t="shared" si="3"/>
        <v>0</v>
      </c>
      <c r="G249" s="43"/>
    </row>
    <row r="250" spans="1:7" s="44" customFormat="1" ht="45" customHeight="1" x14ac:dyDescent="0.2">
      <c r="A250" s="65" t="s">
        <v>227</v>
      </c>
      <c r="B250" s="67">
        <v>0</v>
      </c>
      <c r="C250" s="66">
        <v>150000</v>
      </c>
      <c r="D250" s="67">
        <v>0</v>
      </c>
      <c r="E250" s="68">
        <f>+C250-D250</f>
        <v>150000</v>
      </c>
      <c r="F250" s="69">
        <f>IF(C250&lt;&gt;0,D250/C250,0)</f>
        <v>0</v>
      </c>
      <c r="G250" s="43"/>
    </row>
    <row r="251" spans="1:7" s="44" customFormat="1" ht="45" customHeight="1" x14ac:dyDescent="0.2">
      <c r="A251" s="65" t="s">
        <v>228</v>
      </c>
      <c r="B251" s="67">
        <v>0</v>
      </c>
      <c r="C251" s="66">
        <v>200000</v>
      </c>
      <c r="D251" s="67">
        <v>0</v>
      </c>
      <c r="E251" s="68">
        <f t="shared" ref="E251:E253" si="4">+C251-D251</f>
        <v>200000</v>
      </c>
      <c r="F251" s="69">
        <f t="shared" ref="F251:F253" si="5">IF(C251&lt;&gt;0,D251/C251,0)</f>
        <v>0</v>
      </c>
      <c r="G251" s="43"/>
    </row>
    <row r="252" spans="1:7" s="44" customFormat="1" ht="45" customHeight="1" x14ac:dyDescent="0.2">
      <c r="A252" s="65" t="s">
        <v>229</v>
      </c>
      <c r="B252" s="67">
        <v>0</v>
      </c>
      <c r="C252" s="66">
        <v>117389</v>
      </c>
      <c r="D252" s="66">
        <v>43669</v>
      </c>
      <c r="E252" s="68">
        <f t="shared" si="4"/>
        <v>73720</v>
      </c>
      <c r="F252" s="69">
        <f t="shared" si="5"/>
        <v>0.37200248745623526</v>
      </c>
      <c r="G252" s="43"/>
    </row>
    <row r="253" spans="1:7" s="44" customFormat="1" ht="45" customHeight="1" x14ac:dyDescent="0.2">
      <c r="A253" s="65" t="s">
        <v>230</v>
      </c>
      <c r="B253" s="67">
        <v>0</v>
      </c>
      <c r="C253" s="66">
        <v>575330</v>
      </c>
      <c r="D253" s="67">
        <v>0</v>
      </c>
      <c r="E253" s="68">
        <f t="shared" si="4"/>
        <v>575330</v>
      </c>
      <c r="F253" s="69">
        <f t="shared" si="5"/>
        <v>0</v>
      </c>
      <c r="G253" s="43"/>
    </row>
    <row r="254" spans="1:7" s="42" customFormat="1" x14ac:dyDescent="0.25">
      <c r="A254" s="24" t="s">
        <v>417</v>
      </c>
      <c r="B254" s="25">
        <f>SUM(B240:B253)</f>
        <v>13065419</v>
      </c>
      <c r="C254" s="25">
        <f t="shared" ref="C254:D254" si="6">SUM(C240:C253)</f>
        <v>24898600</v>
      </c>
      <c r="D254" s="25">
        <f t="shared" si="6"/>
        <v>22646201</v>
      </c>
      <c r="E254" s="25">
        <f>SUM(E240:E253)</f>
        <v>2252399</v>
      </c>
      <c r="F254" s="26">
        <f>IF(C254&lt;&gt;0,D254/C254,0)</f>
        <v>0.90953712256914043</v>
      </c>
      <c r="G254" s="41"/>
    </row>
    <row r="255" spans="1:7" s="42" customFormat="1" x14ac:dyDescent="0.25">
      <c r="A255" s="3"/>
      <c r="B255" s="3"/>
      <c r="C255" s="18"/>
      <c r="D255" s="19"/>
      <c r="E255" s="1"/>
      <c r="F255" s="20"/>
      <c r="G255" s="41"/>
    </row>
    <row r="256" spans="1:7" s="42" customFormat="1" x14ac:dyDescent="0.25">
      <c r="A256" s="3"/>
      <c r="B256" s="3"/>
      <c r="C256" s="18"/>
      <c r="D256" s="19"/>
      <c r="E256" s="1"/>
      <c r="F256" s="20"/>
      <c r="G256" s="41"/>
    </row>
    <row r="257" spans="1:7" s="42" customFormat="1" ht="20.100000000000001" customHeight="1" x14ac:dyDescent="0.25">
      <c r="A257" s="92" t="s">
        <v>433</v>
      </c>
      <c r="B257" s="90" t="s">
        <v>10</v>
      </c>
      <c r="C257" s="91"/>
      <c r="D257" s="56" t="s">
        <v>1</v>
      </c>
      <c r="E257" s="90" t="s">
        <v>24</v>
      </c>
      <c r="F257" s="91"/>
      <c r="G257" s="41"/>
    </row>
    <row r="258" spans="1:7" s="42" customFormat="1" ht="20.100000000000001" customHeight="1" x14ac:dyDescent="0.25">
      <c r="A258" s="93"/>
      <c r="B258" s="56" t="s">
        <v>21</v>
      </c>
      <c r="C258" s="56" t="s">
        <v>22</v>
      </c>
      <c r="D258" s="56" t="s">
        <v>20</v>
      </c>
      <c r="E258" s="56" t="s">
        <v>4</v>
      </c>
      <c r="F258" s="56" t="s">
        <v>5</v>
      </c>
      <c r="G258" s="41"/>
    </row>
    <row r="259" spans="1:7" s="42" customFormat="1" ht="45" customHeight="1" x14ac:dyDescent="0.25">
      <c r="A259" s="65" t="s">
        <v>231</v>
      </c>
      <c r="B259" s="66">
        <v>70000</v>
      </c>
      <c r="C259" s="66">
        <v>10500</v>
      </c>
      <c r="D259" s="67">
        <v>0</v>
      </c>
      <c r="E259" s="68">
        <f>+C259-D259</f>
        <v>10500</v>
      </c>
      <c r="F259" s="69">
        <f>IF(C259&lt;&gt;0,D259/C259,0)</f>
        <v>0</v>
      </c>
      <c r="G259" s="41"/>
    </row>
    <row r="260" spans="1:7" s="44" customFormat="1" x14ac:dyDescent="0.2">
      <c r="A260" s="24" t="s">
        <v>418</v>
      </c>
      <c r="B260" s="25">
        <f>SUM(B259:B259)</f>
        <v>70000</v>
      </c>
      <c r="C260" s="25">
        <f>SUM(C259:C259)</f>
        <v>10500</v>
      </c>
      <c r="D260" s="25">
        <f>SUM(D259:D259)</f>
        <v>0</v>
      </c>
      <c r="E260" s="25">
        <f>SUM(E259:E259)</f>
        <v>10500</v>
      </c>
      <c r="F260" s="26">
        <f>IF(C260&lt;&gt;0,D260/C260,0)</f>
        <v>0</v>
      </c>
      <c r="G260" s="43"/>
    </row>
    <row r="261" spans="1:7" s="42" customFormat="1" x14ac:dyDescent="0.25">
      <c r="A261" s="3"/>
      <c r="B261" s="3"/>
      <c r="C261" s="18"/>
      <c r="D261" s="19"/>
      <c r="E261" s="1"/>
      <c r="F261" s="20"/>
      <c r="G261" s="41"/>
    </row>
    <row r="262" spans="1:7" s="42" customFormat="1" ht="20.100000000000001" customHeight="1" x14ac:dyDescent="0.25">
      <c r="A262" s="92" t="s">
        <v>419</v>
      </c>
      <c r="B262" s="90" t="s">
        <v>10</v>
      </c>
      <c r="C262" s="91"/>
      <c r="D262" s="56" t="s">
        <v>1</v>
      </c>
      <c r="E262" s="90" t="s">
        <v>24</v>
      </c>
      <c r="F262" s="91"/>
      <c r="G262" s="41"/>
    </row>
    <row r="263" spans="1:7" s="42" customFormat="1" ht="20.100000000000001" customHeight="1" x14ac:dyDescent="0.25">
      <c r="A263" s="93"/>
      <c r="B263" s="56" t="s">
        <v>21</v>
      </c>
      <c r="C263" s="56" t="s">
        <v>22</v>
      </c>
      <c r="D263" s="56" t="s">
        <v>20</v>
      </c>
      <c r="E263" s="56" t="s">
        <v>4</v>
      </c>
      <c r="F263" s="56" t="s">
        <v>5</v>
      </c>
      <c r="G263" s="41"/>
    </row>
    <row r="264" spans="1:7" s="42" customFormat="1" ht="45" customHeight="1" x14ac:dyDescent="0.25">
      <c r="A264" s="65" t="s">
        <v>232</v>
      </c>
      <c r="B264" s="66">
        <v>45000</v>
      </c>
      <c r="C264" s="67">
        <v>0</v>
      </c>
      <c r="D264" s="67">
        <v>0</v>
      </c>
      <c r="E264" s="68">
        <f t="shared" ref="E264:E327" si="7">+C264-D264</f>
        <v>0</v>
      </c>
      <c r="F264" s="69">
        <f t="shared" ref="F264:F327" si="8">IF(C264&lt;&gt;0,D264/C264,0)</f>
        <v>0</v>
      </c>
      <c r="G264" s="41"/>
    </row>
    <row r="265" spans="1:7" s="44" customFormat="1" ht="45" customHeight="1" x14ac:dyDescent="0.2">
      <c r="A265" s="65" t="s">
        <v>233</v>
      </c>
      <c r="B265" s="66">
        <v>3000000</v>
      </c>
      <c r="C265" s="67">
        <v>0</v>
      </c>
      <c r="D265" s="67">
        <v>0</v>
      </c>
      <c r="E265" s="68">
        <f t="shared" si="7"/>
        <v>0</v>
      </c>
      <c r="F265" s="69">
        <f t="shared" si="8"/>
        <v>0</v>
      </c>
      <c r="G265" s="43"/>
    </row>
    <row r="266" spans="1:7" s="44" customFormat="1" ht="45" customHeight="1" x14ac:dyDescent="0.2">
      <c r="A266" s="65" t="s">
        <v>234</v>
      </c>
      <c r="B266" s="66">
        <v>2344229</v>
      </c>
      <c r="C266" s="66">
        <v>2344229</v>
      </c>
      <c r="D266" s="67">
        <v>0</v>
      </c>
      <c r="E266" s="68">
        <f t="shared" si="7"/>
        <v>2344229</v>
      </c>
      <c r="F266" s="69">
        <f t="shared" si="8"/>
        <v>0</v>
      </c>
      <c r="G266" s="43"/>
    </row>
    <row r="267" spans="1:7" s="44" customFormat="1" ht="45" customHeight="1" x14ac:dyDescent="0.2">
      <c r="A267" s="65" t="s">
        <v>235</v>
      </c>
      <c r="B267" s="66">
        <v>450000</v>
      </c>
      <c r="C267" s="66">
        <v>450000</v>
      </c>
      <c r="D267" s="67">
        <v>0</v>
      </c>
      <c r="E267" s="68">
        <f t="shared" si="7"/>
        <v>450000</v>
      </c>
      <c r="F267" s="69">
        <f t="shared" si="8"/>
        <v>0</v>
      </c>
      <c r="G267" s="43"/>
    </row>
    <row r="268" spans="1:7" s="44" customFormat="1" ht="45" customHeight="1" x14ac:dyDescent="0.2">
      <c r="A268" s="65" t="s">
        <v>236</v>
      </c>
      <c r="B268" s="66">
        <v>1430</v>
      </c>
      <c r="C268" s="67">
        <v>0</v>
      </c>
      <c r="D268" s="67">
        <v>0</v>
      </c>
      <c r="E268" s="68">
        <f t="shared" si="7"/>
        <v>0</v>
      </c>
      <c r="F268" s="69">
        <f t="shared" si="8"/>
        <v>0</v>
      </c>
      <c r="G268" s="43"/>
    </row>
    <row r="269" spans="1:7" s="44" customFormat="1" ht="45" customHeight="1" x14ac:dyDescent="0.2">
      <c r="A269" s="65" t="s">
        <v>237</v>
      </c>
      <c r="B269" s="66">
        <v>3698000</v>
      </c>
      <c r="C269" s="66">
        <v>1154460</v>
      </c>
      <c r="D269" s="66">
        <v>980301</v>
      </c>
      <c r="E269" s="68">
        <f t="shared" si="7"/>
        <v>174159</v>
      </c>
      <c r="F269" s="69">
        <f t="shared" si="8"/>
        <v>0.84914245621329454</v>
      </c>
      <c r="G269" s="43"/>
    </row>
    <row r="270" spans="1:7" s="44" customFormat="1" ht="45" customHeight="1" x14ac:dyDescent="0.2">
      <c r="A270" s="65" t="s">
        <v>238</v>
      </c>
      <c r="B270" s="66">
        <v>135450324</v>
      </c>
      <c r="C270" s="66">
        <v>342214224</v>
      </c>
      <c r="D270" s="66">
        <v>301248454</v>
      </c>
      <c r="E270" s="68">
        <f t="shared" si="7"/>
        <v>40965770</v>
      </c>
      <c r="F270" s="69">
        <f t="shared" si="8"/>
        <v>0.8802920301758117</v>
      </c>
      <c r="G270" s="43"/>
    </row>
    <row r="271" spans="1:7" s="44" customFormat="1" ht="45" customHeight="1" x14ac:dyDescent="0.2">
      <c r="A271" s="65" t="s">
        <v>239</v>
      </c>
      <c r="B271" s="66">
        <v>68635239</v>
      </c>
      <c r="C271" s="66">
        <v>80498625</v>
      </c>
      <c r="D271" s="66">
        <v>67507576</v>
      </c>
      <c r="E271" s="68">
        <f t="shared" si="7"/>
        <v>12991049</v>
      </c>
      <c r="F271" s="69">
        <f t="shared" si="8"/>
        <v>0.8386177527877029</v>
      </c>
      <c r="G271" s="43"/>
    </row>
    <row r="272" spans="1:7" s="44" customFormat="1" ht="45" customHeight="1" x14ac:dyDescent="0.2">
      <c r="A272" s="65" t="s">
        <v>240</v>
      </c>
      <c r="B272" s="66">
        <v>14695011</v>
      </c>
      <c r="C272" s="67">
        <v>0</v>
      </c>
      <c r="D272" s="67">
        <v>0</v>
      </c>
      <c r="E272" s="68">
        <f t="shared" si="7"/>
        <v>0</v>
      </c>
      <c r="F272" s="69">
        <f t="shared" si="8"/>
        <v>0</v>
      </c>
      <c r="G272" s="43"/>
    </row>
    <row r="273" spans="1:7" s="44" customFormat="1" ht="45" customHeight="1" x14ac:dyDescent="0.2">
      <c r="A273" s="65" t="s">
        <v>241</v>
      </c>
      <c r="B273" s="66">
        <v>14202108</v>
      </c>
      <c r="C273" s="66">
        <v>32924398</v>
      </c>
      <c r="D273" s="66">
        <v>30615417</v>
      </c>
      <c r="E273" s="68">
        <f t="shared" si="7"/>
        <v>2308981</v>
      </c>
      <c r="F273" s="69">
        <f t="shared" si="8"/>
        <v>0.92987021357231803</v>
      </c>
      <c r="G273" s="43"/>
    </row>
    <row r="274" spans="1:7" s="44" customFormat="1" ht="45" customHeight="1" x14ac:dyDescent="0.2">
      <c r="A274" s="65" t="s">
        <v>242</v>
      </c>
      <c r="B274" s="66">
        <v>14043</v>
      </c>
      <c r="C274" s="67">
        <v>0</v>
      </c>
      <c r="D274" s="67">
        <v>0</v>
      </c>
      <c r="E274" s="68">
        <f t="shared" si="7"/>
        <v>0</v>
      </c>
      <c r="F274" s="69">
        <f t="shared" si="8"/>
        <v>0</v>
      </c>
      <c r="G274" s="43"/>
    </row>
    <row r="275" spans="1:7" s="44" customFormat="1" ht="45" customHeight="1" x14ac:dyDescent="0.2">
      <c r="A275" s="65" t="s">
        <v>243</v>
      </c>
      <c r="B275" s="66">
        <v>10407400</v>
      </c>
      <c r="C275" s="66">
        <v>13964935</v>
      </c>
      <c r="D275" s="67">
        <v>0</v>
      </c>
      <c r="E275" s="68">
        <f t="shared" si="7"/>
        <v>13964935</v>
      </c>
      <c r="F275" s="69">
        <f t="shared" si="8"/>
        <v>0</v>
      </c>
      <c r="G275" s="43"/>
    </row>
    <row r="276" spans="1:7" s="44" customFormat="1" ht="45" customHeight="1" x14ac:dyDescent="0.2">
      <c r="A276" s="65" t="s">
        <v>244</v>
      </c>
      <c r="B276" s="66">
        <v>150000</v>
      </c>
      <c r="C276" s="66">
        <v>150000</v>
      </c>
      <c r="D276" s="67">
        <v>0</v>
      </c>
      <c r="E276" s="68">
        <f t="shared" si="7"/>
        <v>150000</v>
      </c>
      <c r="F276" s="69">
        <f t="shared" si="8"/>
        <v>0</v>
      </c>
      <c r="G276" s="43"/>
    </row>
    <row r="277" spans="1:7" s="44" customFormat="1" ht="45" customHeight="1" x14ac:dyDescent="0.2">
      <c r="A277" s="65" t="s">
        <v>245</v>
      </c>
      <c r="B277" s="66">
        <v>150000</v>
      </c>
      <c r="C277" s="66">
        <v>150000</v>
      </c>
      <c r="D277" s="67">
        <v>0</v>
      </c>
      <c r="E277" s="68">
        <f t="shared" si="7"/>
        <v>150000</v>
      </c>
      <c r="F277" s="69">
        <f t="shared" si="8"/>
        <v>0</v>
      </c>
      <c r="G277" s="43"/>
    </row>
    <row r="278" spans="1:7" s="44" customFormat="1" ht="45" customHeight="1" x14ac:dyDescent="0.2">
      <c r="A278" s="65" t="s">
        <v>246</v>
      </c>
      <c r="B278" s="66">
        <v>80000</v>
      </c>
      <c r="C278" s="66">
        <v>80000</v>
      </c>
      <c r="D278" s="67">
        <v>0</v>
      </c>
      <c r="E278" s="68">
        <f t="shared" si="7"/>
        <v>80000</v>
      </c>
      <c r="F278" s="69">
        <f t="shared" si="8"/>
        <v>0</v>
      </c>
      <c r="G278" s="43"/>
    </row>
    <row r="279" spans="1:7" s="44" customFormat="1" ht="45" customHeight="1" x14ac:dyDescent="0.2">
      <c r="A279" s="65" t="s">
        <v>247</v>
      </c>
      <c r="B279" s="66">
        <v>578776</v>
      </c>
      <c r="C279" s="67">
        <v>0</v>
      </c>
      <c r="D279" s="67">
        <v>0</v>
      </c>
      <c r="E279" s="68">
        <f t="shared" si="7"/>
        <v>0</v>
      </c>
      <c r="F279" s="69">
        <f t="shared" si="8"/>
        <v>0</v>
      </c>
      <c r="G279" s="43"/>
    </row>
    <row r="280" spans="1:7" s="44" customFormat="1" ht="45" customHeight="1" x14ac:dyDescent="0.2">
      <c r="A280" s="65" t="s">
        <v>248</v>
      </c>
      <c r="B280" s="66">
        <v>200000</v>
      </c>
      <c r="C280" s="67">
        <v>0</v>
      </c>
      <c r="D280" s="67">
        <v>0</v>
      </c>
      <c r="E280" s="68">
        <f t="shared" si="7"/>
        <v>0</v>
      </c>
      <c r="F280" s="69">
        <f t="shared" si="8"/>
        <v>0</v>
      </c>
      <c r="G280" s="43"/>
    </row>
    <row r="281" spans="1:7" s="44" customFormat="1" ht="45" customHeight="1" x14ac:dyDescent="0.2">
      <c r="A281" s="65" t="s">
        <v>249</v>
      </c>
      <c r="B281" s="66">
        <v>1000000</v>
      </c>
      <c r="C281" s="67">
        <v>0</v>
      </c>
      <c r="D281" s="67">
        <v>0</v>
      </c>
      <c r="E281" s="68">
        <f t="shared" si="7"/>
        <v>0</v>
      </c>
      <c r="F281" s="69">
        <f t="shared" si="8"/>
        <v>0</v>
      </c>
      <c r="G281" s="43"/>
    </row>
    <row r="282" spans="1:7" s="44" customFormat="1" ht="45" customHeight="1" x14ac:dyDescent="0.2">
      <c r="A282" s="65" t="s">
        <v>250</v>
      </c>
      <c r="B282" s="66">
        <v>1000000</v>
      </c>
      <c r="C282" s="66">
        <v>1000000</v>
      </c>
      <c r="D282" s="67">
        <v>0</v>
      </c>
      <c r="E282" s="68">
        <f t="shared" si="7"/>
        <v>1000000</v>
      </c>
      <c r="F282" s="69">
        <f t="shared" si="8"/>
        <v>0</v>
      </c>
      <c r="G282" s="43"/>
    </row>
    <row r="283" spans="1:7" s="44" customFormat="1" ht="45" customHeight="1" x14ac:dyDescent="0.2">
      <c r="A283" s="65" t="s">
        <v>251</v>
      </c>
      <c r="B283" s="66">
        <v>1000000</v>
      </c>
      <c r="C283" s="66">
        <v>1000000</v>
      </c>
      <c r="D283" s="67">
        <v>0</v>
      </c>
      <c r="E283" s="68">
        <f t="shared" si="7"/>
        <v>1000000</v>
      </c>
      <c r="F283" s="69">
        <f t="shared" si="8"/>
        <v>0</v>
      </c>
      <c r="G283" s="43"/>
    </row>
    <row r="284" spans="1:7" s="44" customFormat="1" ht="45" customHeight="1" x14ac:dyDescent="0.2">
      <c r="A284" s="65" t="s">
        <v>252</v>
      </c>
      <c r="B284" s="66">
        <v>76256</v>
      </c>
      <c r="C284" s="66">
        <v>11439</v>
      </c>
      <c r="D284" s="67">
        <v>0</v>
      </c>
      <c r="E284" s="68">
        <f t="shared" si="7"/>
        <v>11439</v>
      </c>
      <c r="F284" s="69">
        <f t="shared" si="8"/>
        <v>0</v>
      </c>
      <c r="G284" s="43"/>
    </row>
    <row r="285" spans="1:7" s="44" customFormat="1" ht="45" customHeight="1" x14ac:dyDescent="0.2">
      <c r="A285" s="65" t="s">
        <v>253</v>
      </c>
      <c r="B285" s="66">
        <v>2621600</v>
      </c>
      <c r="C285" s="67">
        <v>0</v>
      </c>
      <c r="D285" s="67">
        <v>0</v>
      </c>
      <c r="E285" s="68">
        <f t="shared" si="7"/>
        <v>0</v>
      </c>
      <c r="F285" s="69">
        <f t="shared" si="8"/>
        <v>0</v>
      </c>
      <c r="G285" s="43"/>
    </row>
    <row r="286" spans="1:7" s="44" customFormat="1" ht="45" customHeight="1" x14ac:dyDescent="0.2">
      <c r="A286" s="65" t="s">
        <v>254</v>
      </c>
      <c r="B286" s="66">
        <v>166014</v>
      </c>
      <c r="C286" s="66">
        <v>24903</v>
      </c>
      <c r="D286" s="67">
        <v>0</v>
      </c>
      <c r="E286" s="68">
        <f t="shared" si="7"/>
        <v>24903</v>
      </c>
      <c r="F286" s="69">
        <f t="shared" si="8"/>
        <v>0</v>
      </c>
      <c r="G286" s="43"/>
    </row>
    <row r="287" spans="1:7" s="44" customFormat="1" ht="45" customHeight="1" x14ac:dyDescent="0.2">
      <c r="A287" s="65" t="s">
        <v>255</v>
      </c>
      <c r="B287" s="66">
        <v>4090909</v>
      </c>
      <c r="C287" s="66">
        <v>4812474</v>
      </c>
      <c r="D287" s="66">
        <v>1962473</v>
      </c>
      <c r="E287" s="68">
        <f t="shared" si="7"/>
        <v>2850001</v>
      </c>
      <c r="F287" s="69">
        <f t="shared" si="8"/>
        <v>0.40778880052131189</v>
      </c>
      <c r="G287" s="43"/>
    </row>
    <row r="288" spans="1:7" s="44" customFormat="1" ht="45" customHeight="1" x14ac:dyDescent="0.2">
      <c r="A288" s="65" t="s">
        <v>256</v>
      </c>
      <c r="B288" s="66">
        <v>1000000</v>
      </c>
      <c r="C288" s="66">
        <v>1000000</v>
      </c>
      <c r="D288" s="67">
        <v>0</v>
      </c>
      <c r="E288" s="68">
        <f t="shared" si="7"/>
        <v>1000000</v>
      </c>
      <c r="F288" s="69">
        <f t="shared" si="8"/>
        <v>0</v>
      </c>
      <c r="G288" s="43"/>
    </row>
    <row r="289" spans="1:7" s="44" customFormat="1" ht="45" customHeight="1" x14ac:dyDescent="0.2">
      <c r="A289" s="65" t="s">
        <v>257</v>
      </c>
      <c r="B289" s="66">
        <v>1500000</v>
      </c>
      <c r="C289" s="67">
        <v>1</v>
      </c>
      <c r="D289" s="67">
        <v>0</v>
      </c>
      <c r="E289" s="68">
        <f t="shared" si="7"/>
        <v>1</v>
      </c>
      <c r="F289" s="69">
        <f t="shared" si="8"/>
        <v>0</v>
      </c>
      <c r="G289" s="43"/>
    </row>
    <row r="290" spans="1:7" s="44" customFormat="1" ht="45" customHeight="1" x14ac:dyDescent="0.2">
      <c r="A290" s="65" t="s">
        <v>258</v>
      </c>
      <c r="B290" s="66">
        <v>2700000</v>
      </c>
      <c r="C290" s="66">
        <v>120000</v>
      </c>
      <c r="D290" s="67">
        <v>0</v>
      </c>
      <c r="E290" s="68">
        <f t="shared" si="7"/>
        <v>120000</v>
      </c>
      <c r="F290" s="69">
        <f t="shared" si="8"/>
        <v>0</v>
      </c>
      <c r="G290" s="43"/>
    </row>
    <row r="291" spans="1:7" s="44" customFormat="1" ht="45" customHeight="1" x14ac:dyDescent="0.2">
      <c r="A291" s="65" t="s">
        <v>259</v>
      </c>
      <c r="B291" s="66">
        <v>1948851</v>
      </c>
      <c r="C291" s="67">
        <v>0</v>
      </c>
      <c r="D291" s="67">
        <v>0</v>
      </c>
      <c r="E291" s="68">
        <f t="shared" si="7"/>
        <v>0</v>
      </c>
      <c r="F291" s="69">
        <f t="shared" si="8"/>
        <v>0</v>
      </c>
      <c r="G291" s="43"/>
    </row>
    <row r="292" spans="1:7" s="44" customFormat="1" ht="45" customHeight="1" x14ac:dyDescent="0.2">
      <c r="A292" s="65" t="s">
        <v>260</v>
      </c>
      <c r="B292" s="66">
        <v>114406</v>
      </c>
      <c r="C292" s="67">
        <v>0</v>
      </c>
      <c r="D292" s="67">
        <v>0</v>
      </c>
      <c r="E292" s="68">
        <f t="shared" si="7"/>
        <v>0</v>
      </c>
      <c r="F292" s="69">
        <f t="shared" si="8"/>
        <v>0</v>
      </c>
      <c r="G292" s="43"/>
    </row>
    <row r="293" spans="1:7" s="44" customFormat="1" ht="45" customHeight="1" x14ac:dyDescent="0.2">
      <c r="A293" s="65" t="s">
        <v>261</v>
      </c>
      <c r="B293" s="66">
        <v>1056300</v>
      </c>
      <c r="C293" s="66">
        <v>1007910</v>
      </c>
      <c r="D293" s="66">
        <v>1007910</v>
      </c>
      <c r="E293" s="68">
        <f t="shared" si="7"/>
        <v>0</v>
      </c>
      <c r="F293" s="69">
        <f t="shared" si="8"/>
        <v>1</v>
      </c>
      <c r="G293" s="43"/>
    </row>
    <row r="294" spans="1:7" s="44" customFormat="1" ht="45" customHeight="1" x14ac:dyDescent="0.2">
      <c r="A294" s="65" t="s">
        <v>262</v>
      </c>
      <c r="B294" s="66">
        <v>1333732</v>
      </c>
      <c r="C294" s="67">
        <v>0</v>
      </c>
      <c r="D294" s="67">
        <v>0</v>
      </c>
      <c r="E294" s="68">
        <f t="shared" si="7"/>
        <v>0</v>
      </c>
      <c r="F294" s="69">
        <f t="shared" si="8"/>
        <v>0</v>
      </c>
      <c r="G294" s="43"/>
    </row>
    <row r="295" spans="1:7" s="44" customFormat="1" ht="45" customHeight="1" x14ac:dyDescent="0.2">
      <c r="A295" s="65" t="s">
        <v>263</v>
      </c>
      <c r="B295" s="66">
        <v>515356</v>
      </c>
      <c r="C295" s="67">
        <v>0</v>
      </c>
      <c r="D295" s="67">
        <v>0</v>
      </c>
      <c r="E295" s="68">
        <f t="shared" si="7"/>
        <v>0</v>
      </c>
      <c r="F295" s="69">
        <f t="shared" si="8"/>
        <v>0</v>
      </c>
      <c r="G295" s="43"/>
    </row>
    <row r="296" spans="1:7" s="44" customFormat="1" ht="45" customHeight="1" x14ac:dyDescent="0.2">
      <c r="A296" s="65" t="s">
        <v>264</v>
      </c>
      <c r="B296" s="66">
        <v>1491519</v>
      </c>
      <c r="C296" s="67">
        <v>0</v>
      </c>
      <c r="D296" s="67">
        <v>0</v>
      </c>
      <c r="E296" s="68">
        <f t="shared" si="7"/>
        <v>0</v>
      </c>
      <c r="F296" s="69">
        <f t="shared" si="8"/>
        <v>0</v>
      </c>
      <c r="G296" s="43"/>
    </row>
    <row r="297" spans="1:7" s="44" customFormat="1" ht="45" customHeight="1" x14ac:dyDescent="0.2">
      <c r="A297" s="65" t="s">
        <v>265</v>
      </c>
      <c r="B297" s="66">
        <v>944585</v>
      </c>
      <c r="C297" s="67">
        <v>0</v>
      </c>
      <c r="D297" s="67">
        <v>0</v>
      </c>
      <c r="E297" s="68">
        <f t="shared" si="7"/>
        <v>0</v>
      </c>
      <c r="F297" s="69">
        <f t="shared" si="8"/>
        <v>0</v>
      </c>
      <c r="G297" s="43"/>
    </row>
    <row r="298" spans="1:7" s="44" customFormat="1" ht="45" customHeight="1" x14ac:dyDescent="0.2">
      <c r="A298" s="65" t="s">
        <v>266</v>
      </c>
      <c r="B298" s="66">
        <v>1605991</v>
      </c>
      <c r="C298" s="67">
        <v>0</v>
      </c>
      <c r="D298" s="67">
        <v>0</v>
      </c>
      <c r="E298" s="68">
        <f t="shared" si="7"/>
        <v>0</v>
      </c>
      <c r="F298" s="69">
        <f t="shared" si="8"/>
        <v>0</v>
      </c>
      <c r="G298" s="43"/>
    </row>
    <row r="299" spans="1:7" s="44" customFormat="1" ht="45" customHeight="1" x14ac:dyDescent="0.2">
      <c r="A299" s="65" t="s">
        <v>267</v>
      </c>
      <c r="B299" s="66">
        <v>1135315</v>
      </c>
      <c r="C299" s="67">
        <v>0</v>
      </c>
      <c r="D299" s="67">
        <v>0</v>
      </c>
      <c r="E299" s="68">
        <f t="shared" si="7"/>
        <v>0</v>
      </c>
      <c r="F299" s="69">
        <f t="shared" si="8"/>
        <v>0</v>
      </c>
      <c r="G299" s="43"/>
    </row>
    <row r="300" spans="1:7" s="44" customFormat="1" ht="45" customHeight="1" x14ac:dyDescent="0.2">
      <c r="A300" s="65" t="s">
        <v>268</v>
      </c>
      <c r="B300" s="66">
        <v>2250868</v>
      </c>
      <c r="C300" s="67">
        <v>0</v>
      </c>
      <c r="D300" s="67">
        <v>0</v>
      </c>
      <c r="E300" s="68">
        <f t="shared" si="7"/>
        <v>0</v>
      </c>
      <c r="F300" s="69">
        <f t="shared" si="8"/>
        <v>0</v>
      </c>
      <c r="G300" s="43"/>
    </row>
    <row r="301" spans="1:7" s="44" customFormat="1" ht="45" customHeight="1" x14ac:dyDescent="0.2">
      <c r="A301" s="65" t="s">
        <v>269</v>
      </c>
      <c r="B301" s="66">
        <v>1579602</v>
      </c>
      <c r="C301" s="67">
        <v>0</v>
      </c>
      <c r="D301" s="67">
        <v>0</v>
      </c>
      <c r="E301" s="68">
        <f t="shared" si="7"/>
        <v>0</v>
      </c>
      <c r="F301" s="69">
        <f t="shared" si="8"/>
        <v>0</v>
      </c>
      <c r="G301" s="43"/>
    </row>
    <row r="302" spans="1:7" s="44" customFormat="1" ht="45" customHeight="1" x14ac:dyDescent="0.2">
      <c r="A302" s="65" t="s">
        <v>270</v>
      </c>
      <c r="B302" s="66">
        <v>1584306</v>
      </c>
      <c r="C302" s="67">
        <v>0</v>
      </c>
      <c r="D302" s="67">
        <v>0</v>
      </c>
      <c r="E302" s="68">
        <f t="shared" si="7"/>
        <v>0</v>
      </c>
      <c r="F302" s="69">
        <f t="shared" si="8"/>
        <v>0</v>
      </c>
      <c r="G302" s="43"/>
    </row>
    <row r="303" spans="1:7" s="44" customFormat="1" ht="45" customHeight="1" x14ac:dyDescent="0.2">
      <c r="A303" s="65" t="s">
        <v>271</v>
      </c>
      <c r="B303" s="66">
        <v>302720</v>
      </c>
      <c r="C303" s="66">
        <v>89454</v>
      </c>
      <c r="D303" s="66">
        <v>89453</v>
      </c>
      <c r="E303" s="68">
        <f t="shared" si="7"/>
        <v>1</v>
      </c>
      <c r="F303" s="69">
        <f t="shared" si="8"/>
        <v>0.99998882107004716</v>
      </c>
      <c r="G303" s="43"/>
    </row>
    <row r="304" spans="1:7" s="44" customFormat="1" ht="45" customHeight="1" x14ac:dyDescent="0.2">
      <c r="A304" s="65" t="s">
        <v>272</v>
      </c>
      <c r="B304" s="66">
        <v>61618286</v>
      </c>
      <c r="C304" s="66">
        <v>86585439</v>
      </c>
      <c r="D304" s="66">
        <v>67000328</v>
      </c>
      <c r="E304" s="68">
        <f t="shared" si="7"/>
        <v>19585111</v>
      </c>
      <c r="F304" s="69">
        <f t="shared" si="8"/>
        <v>0.77380595136787378</v>
      </c>
      <c r="G304" s="43"/>
    </row>
    <row r="305" spans="1:7" s="44" customFormat="1" ht="45" customHeight="1" x14ac:dyDescent="0.2">
      <c r="A305" s="65" t="s">
        <v>273</v>
      </c>
      <c r="B305" s="66">
        <v>1798940</v>
      </c>
      <c r="C305" s="66">
        <v>76772</v>
      </c>
      <c r="D305" s="67">
        <v>0</v>
      </c>
      <c r="E305" s="68">
        <f t="shared" si="7"/>
        <v>76772</v>
      </c>
      <c r="F305" s="69">
        <f t="shared" si="8"/>
        <v>0</v>
      </c>
      <c r="G305" s="43"/>
    </row>
    <row r="306" spans="1:7" s="44" customFormat="1" ht="45" customHeight="1" x14ac:dyDescent="0.2">
      <c r="A306" s="65" t="s">
        <v>274</v>
      </c>
      <c r="B306" s="66">
        <v>1121640305</v>
      </c>
      <c r="C306" s="66">
        <v>1121640305</v>
      </c>
      <c r="D306" s="66">
        <v>1119997989</v>
      </c>
      <c r="E306" s="68">
        <f t="shared" si="7"/>
        <v>1642316</v>
      </c>
      <c r="F306" s="69">
        <f t="shared" si="8"/>
        <v>0.99853579084785116</v>
      </c>
      <c r="G306" s="43"/>
    </row>
    <row r="307" spans="1:7" s="44" customFormat="1" ht="45" customHeight="1" x14ac:dyDescent="0.2">
      <c r="A307" s="65" t="s">
        <v>275</v>
      </c>
      <c r="B307" s="66">
        <v>1182460088</v>
      </c>
      <c r="C307" s="66">
        <v>2504451283</v>
      </c>
      <c r="D307" s="66">
        <v>2439410746</v>
      </c>
      <c r="E307" s="68">
        <f t="shared" si="7"/>
        <v>65040537</v>
      </c>
      <c r="F307" s="69">
        <f t="shared" si="8"/>
        <v>0.97403002508314318</v>
      </c>
      <c r="G307" s="43"/>
    </row>
    <row r="308" spans="1:7" s="44" customFormat="1" ht="45" customHeight="1" x14ac:dyDescent="0.2">
      <c r="A308" s="65" t="s">
        <v>276</v>
      </c>
      <c r="B308" s="66">
        <v>4000000</v>
      </c>
      <c r="C308" s="67">
        <v>0</v>
      </c>
      <c r="D308" s="67">
        <v>0</v>
      </c>
      <c r="E308" s="68">
        <f t="shared" si="7"/>
        <v>0</v>
      </c>
      <c r="F308" s="69">
        <f t="shared" si="8"/>
        <v>0</v>
      </c>
      <c r="G308" s="43"/>
    </row>
    <row r="309" spans="1:7" s="44" customFormat="1" ht="45" customHeight="1" x14ac:dyDescent="0.2">
      <c r="A309" s="65" t="s">
        <v>277</v>
      </c>
      <c r="B309" s="66">
        <v>2725385</v>
      </c>
      <c r="C309" s="66">
        <v>2725385</v>
      </c>
      <c r="D309" s="67">
        <v>0</v>
      </c>
      <c r="E309" s="68">
        <f t="shared" si="7"/>
        <v>2725385</v>
      </c>
      <c r="F309" s="69">
        <f t="shared" si="8"/>
        <v>0</v>
      </c>
      <c r="G309" s="43"/>
    </row>
    <row r="310" spans="1:7" s="44" customFormat="1" ht="45" customHeight="1" x14ac:dyDescent="0.2">
      <c r="A310" s="65" t="s">
        <v>278</v>
      </c>
      <c r="B310" s="66">
        <v>300000</v>
      </c>
      <c r="C310" s="67">
        <v>0</v>
      </c>
      <c r="D310" s="67">
        <v>0</v>
      </c>
      <c r="E310" s="68">
        <f t="shared" si="7"/>
        <v>0</v>
      </c>
      <c r="F310" s="69">
        <f t="shared" si="8"/>
        <v>0</v>
      </c>
      <c r="G310" s="43"/>
    </row>
    <row r="311" spans="1:7" s="44" customFormat="1" ht="45" customHeight="1" x14ac:dyDescent="0.2">
      <c r="A311" s="65" t="s">
        <v>279</v>
      </c>
      <c r="B311" s="66">
        <v>150000</v>
      </c>
      <c r="C311" s="67">
        <v>0</v>
      </c>
      <c r="D311" s="67">
        <v>0</v>
      </c>
      <c r="E311" s="68">
        <f t="shared" si="7"/>
        <v>0</v>
      </c>
      <c r="F311" s="69">
        <f t="shared" si="8"/>
        <v>0</v>
      </c>
      <c r="G311" s="43"/>
    </row>
    <row r="312" spans="1:7" s="44" customFormat="1" ht="45" customHeight="1" x14ac:dyDescent="0.2">
      <c r="A312" s="65" t="s">
        <v>280</v>
      </c>
      <c r="B312" s="66">
        <v>66717782</v>
      </c>
      <c r="C312" s="66">
        <v>87431975</v>
      </c>
      <c r="D312" s="66">
        <v>51836920</v>
      </c>
      <c r="E312" s="68">
        <f t="shared" si="7"/>
        <v>35595055</v>
      </c>
      <c r="F312" s="69">
        <f t="shared" si="8"/>
        <v>0.59288286693741044</v>
      </c>
      <c r="G312" s="43"/>
    </row>
    <row r="313" spans="1:7" s="44" customFormat="1" ht="45" customHeight="1" x14ac:dyDescent="0.2">
      <c r="A313" s="65" t="s">
        <v>281</v>
      </c>
      <c r="B313" s="66">
        <v>22378414</v>
      </c>
      <c r="C313" s="66">
        <v>22378414</v>
      </c>
      <c r="D313" s="66">
        <v>21867567</v>
      </c>
      <c r="E313" s="68">
        <f t="shared" si="7"/>
        <v>510847</v>
      </c>
      <c r="F313" s="69">
        <f t="shared" si="8"/>
        <v>0.97717233223051458</v>
      </c>
      <c r="G313" s="43"/>
    </row>
    <row r="314" spans="1:7" s="44" customFormat="1" ht="45" customHeight="1" x14ac:dyDescent="0.2">
      <c r="A314" s="65" t="s">
        <v>282</v>
      </c>
      <c r="B314" s="66">
        <v>400000</v>
      </c>
      <c r="C314" s="67">
        <v>0</v>
      </c>
      <c r="D314" s="67">
        <v>0</v>
      </c>
      <c r="E314" s="68">
        <f t="shared" si="7"/>
        <v>0</v>
      </c>
      <c r="F314" s="69">
        <f t="shared" si="8"/>
        <v>0</v>
      </c>
      <c r="G314" s="43"/>
    </row>
    <row r="315" spans="1:7" s="44" customFormat="1" ht="45" customHeight="1" x14ac:dyDescent="0.2">
      <c r="A315" s="65" t="s">
        <v>283</v>
      </c>
      <c r="B315" s="66">
        <v>2775490</v>
      </c>
      <c r="C315" s="67">
        <v>0</v>
      </c>
      <c r="D315" s="67">
        <v>0</v>
      </c>
      <c r="E315" s="68">
        <f t="shared" si="7"/>
        <v>0</v>
      </c>
      <c r="F315" s="69">
        <f t="shared" si="8"/>
        <v>0</v>
      </c>
      <c r="G315" s="43"/>
    </row>
    <row r="316" spans="1:7" s="44" customFormat="1" ht="45" customHeight="1" x14ac:dyDescent="0.2">
      <c r="A316" s="65" t="s">
        <v>284</v>
      </c>
      <c r="B316" s="66">
        <v>6769703</v>
      </c>
      <c r="C316" s="66">
        <v>9727282</v>
      </c>
      <c r="D316" s="66">
        <v>9415282</v>
      </c>
      <c r="E316" s="68">
        <f t="shared" si="7"/>
        <v>312000</v>
      </c>
      <c r="F316" s="69">
        <f t="shared" si="8"/>
        <v>0.96792526422077618</v>
      </c>
      <c r="G316" s="43"/>
    </row>
    <row r="317" spans="1:7" s="44" customFormat="1" ht="45" customHeight="1" x14ac:dyDescent="0.2">
      <c r="A317" s="65" t="s">
        <v>285</v>
      </c>
      <c r="B317" s="66">
        <v>8285</v>
      </c>
      <c r="C317" s="67">
        <v>0</v>
      </c>
      <c r="D317" s="67">
        <v>0</v>
      </c>
      <c r="E317" s="68">
        <f t="shared" si="7"/>
        <v>0</v>
      </c>
      <c r="F317" s="69">
        <f t="shared" si="8"/>
        <v>0</v>
      </c>
      <c r="G317" s="43"/>
    </row>
    <row r="318" spans="1:7" s="44" customFormat="1" ht="45" customHeight="1" x14ac:dyDescent="0.2">
      <c r="A318" s="65" t="s">
        <v>286</v>
      </c>
      <c r="B318" s="66">
        <v>1237300</v>
      </c>
      <c r="C318" s="66">
        <v>1515651</v>
      </c>
      <c r="D318" s="67">
        <v>0</v>
      </c>
      <c r="E318" s="68">
        <f t="shared" si="7"/>
        <v>1515651</v>
      </c>
      <c r="F318" s="69">
        <f t="shared" si="8"/>
        <v>0</v>
      </c>
      <c r="G318" s="43"/>
    </row>
    <row r="319" spans="1:7" s="44" customFormat="1" ht="45" customHeight="1" x14ac:dyDescent="0.2">
      <c r="A319" s="65" t="s">
        <v>287</v>
      </c>
      <c r="B319" s="66">
        <v>100895</v>
      </c>
      <c r="C319" s="67">
        <v>0</v>
      </c>
      <c r="D319" s="67">
        <v>0</v>
      </c>
      <c r="E319" s="68">
        <f t="shared" si="7"/>
        <v>0</v>
      </c>
      <c r="F319" s="69">
        <f t="shared" si="8"/>
        <v>0</v>
      </c>
      <c r="G319" s="43"/>
    </row>
    <row r="320" spans="1:7" s="44" customFormat="1" ht="45" customHeight="1" x14ac:dyDescent="0.2">
      <c r="A320" s="65" t="s">
        <v>288</v>
      </c>
      <c r="B320" s="66">
        <v>300000</v>
      </c>
      <c r="C320" s="66">
        <v>200000</v>
      </c>
      <c r="D320" s="67">
        <v>0</v>
      </c>
      <c r="E320" s="68">
        <f t="shared" si="7"/>
        <v>200000</v>
      </c>
      <c r="F320" s="69">
        <f t="shared" si="8"/>
        <v>0</v>
      </c>
      <c r="G320" s="43"/>
    </row>
    <row r="321" spans="1:7" s="44" customFormat="1" ht="45" customHeight="1" x14ac:dyDescent="0.2">
      <c r="A321" s="65" t="s">
        <v>289</v>
      </c>
      <c r="B321" s="66">
        <v>8181818</v>
      </c>
      <c r="C321" s="66">
        <v>577480</v>
      </c>
      <c r="D321" s="67">
        <v>0</v>
      </c>
      <c r="E321" s="68">
        <f t="shared" si="7"/>
        <v>577480</v>
      </c>
      <c r="F321" s="69">
        <f t="shared" si="8"/>
        <v>0</v>
      </c>
      <c r="G321" s="43"/>
    </row>
    <row r="322" spans="1:7" s="44" customFormat="1" ht="45" customHeight="1" x14ac:dyDescent="0.2">
      <c r="A322" s="65" t="s">
        <v>290</v>
      </c>
      <c r="B322" s="66">
        <v>110577</v>
      </c>
      <c r="C322" s="67">
        <v>0</v>
      </c>
      <c r="D322" s="67">
        <v>0</v>
      </c>
      <c r="E322" s="68">
        <f t="shared" si="7"/>
        <v>0</v>
      </c>
      <c r="F322" s="69">
        <f t="shared" si="8"/>
        <v>0</v>
      </c>
      <c r="G322" s="43"/>
    </row>
    <row r="323" spans="1:7" s="44" customFormat="1" ht="45" customHeight="1" x14ac:dyDescent="0.2">
      <c r="A323" s="65" t="s">
        <v>291</v>
      </c>
      <c r="B323" s="66">
        <v>1000000</v>
      </c>
      <c r="C323" s="66">
        <v>1000000</v>
      </c>
      <c r="D323" s="67">
        <v>0</v>
      </c>
      <c r="E323" s="68">
        <f t="shared" si="7"/>
        <v>1000000</v>
      </c>
      <c r="F323" s="69">
        <f t="shared" si="8"/>
        <v>0</v>
      </c>
      <c r="G323" s="43"/>
    </row>
    <row r="324" spans="1:7" s="44" customFormat="1" ht="45" customHeight="1" x14ac:dyDescent="0.2">
      <c r="A324" s="65" t="s">
        <v>292</v>
      </c>
      <c r="B324" s="66">
        <v>3113451</v>
      </c>
      <c r="C324" s="67">
        <v>0</v>
      </c>
      <c r="D324" s="67">
        <v>0</v>
      </c>
      <c r="E324" s="68">
        <f t="shared" si="7"/>
        <v>0</v>
      </c>
      <c r="F324" s="69">
        <f t="shared" si="8"/>
        <v>0</v>
      </c>
      <c r="G324" s="43"/>
    </row>
    <row r="325" spans="1:7" s="44" customFormat="1" ht="45" customHeight="1" x14ac:dyDescent="0.2">
      <c r="A325" s="65" t="s">
        <v>293</v>
      </c>
      <c r="B325" s="66">
        <v>566280</v>
      </c>
      <c r="C325" s="67">
        <v>0</v>
      </c>
      <c r="D325" s="67">
        <v>0</v>
      </c>
      <c r="E325" s="68">
        <f t="shared" si="7"/>
        <v>0</v>
      </c>
      <c r="F325" s="69">
        <f t="shared" si="8"/>
        <v>0</v>
      </c>
      <c r="G325" s="43"/>
    </row>
    <row r="326" spans="1:7" s="44" customFormat="1" ht="45" customHeight="1" x14ac:dyDescent="0.2">
      <c r="A326" s="65" t="s">
        <v>294</v>
      </c>
      <c r="B326" s="66">
        <v>500000</v>
      </c>
      <c r="C326" s="67">
        <v>0</v>
      </c>
      <c r="D326" s="67">
        <v>0</v>
      </c>
      <c r="E326" s="68">
        <f t="shared" si="7"/>
        <v>0</v>
      </c>
      <c r="F326" s="69">
        <f t="shared" si="8"/>
        <v>0</v>
      </c>
      <c r="G326" s="43"/>
    </row>
    <row r="327" spans="1:7" s="44" customFormat="1" ht="45" customHeight="1" x14ac:dyDescent="0.2">
      <c r="A327" s="65" t="s">
        <v>295</v>
      </c>
      <c r="B327" s="66">
        <v>4469800</v>
      </c>
      <c r="C327" s="67">
        <v>0</v>
      </c>
      <c r="D327" s="67">
        <v>0</v>
      </c>
      <c r="E327" s="68">
        <f t="shared" si="7"/>
        <v>0</v>
      </c>
      <c r="F327" s="69">
        <f t="shared" si="8"/>
        <v>0</v>
      </c>
      <c r="G327" s="43"/>
    </row>
    <row r="328" spans="1:7" s="44" customFormat="1" ht="45" customHeight="1" x14ac:dyDescent="0.2">
      <c r="A328" s="65" t="s">
        <v>296</v>
      </c>
      <c r="B328" s="66">
        <v>293243</v>
      </c>
      <c r="C328" s="66">
        <v>70356</v>
      </c>
      <c r="D328" s="66">
        <v>70355</v>
      </c>
      <c r="E328" s="68">
        <f t="shared" ref="E328:E371" si="9">+C328-D328</f>
        <v>1</v>
      </c>
      <c r="F328" s="69">
        <f t="shared" ref="F328:F371" si="10">IF(C328&lt;&gt;0,D328/C328,0)</f>
        <v>0.99998578657115245</v>
      </c>
      <c r="G328" s="43"/>
    </row>
    <row r="329" spans="1:7" s="44" customFormat="1" ht="45" customHeight="1" x14ac:dyDescent="0.2">
      <c r="A329" s="65" t="s">
        <v>297</v>
      </c>
      <c r="B329" s="66">
        <v>4138552</v>
      </c>
      <c r="C329" s="66">
        <v>5763328</v>
      </c>
      <c r="D329" s="66">
        <v>5375355</v>
      </c>
      <c r="E329" s="68">
        <f t="shared" si="9"/>
        <v>387973</v>
      </c>
      <c r="F329" s="69">
        <f t="shared" si="10"/>
        <v>0.93268247096122237</v>
      </c>
      <c r="G329" s="43"/>
    </row>
    <row r="330" spans="1:7" s="44" customFormat="1" ht="45" customHeight="1" x14ac:dyDescent="0.2">
      <c r="A330" s="65" t="s">
        <v>298</v>
      </c>
      <c r="B330" s="66">
        <v>349767138</v>
      </c>
      <c r="C330" s="66">
        <v>659510186</v>
      </c>
      <c r="D330" s="66">
        <v>659510186</v>
      </c>
      <c r="E330" s="68">
        <f t="shared" si="9"/>
        <v>0</v>
      </c>
      <c r="F330" s="69">
        <f t="shared" si="10"/>
        <v>1</v>
      </c>
      <c r="G330" s="43"/>
    </row>
    <row r="331" spans="1:7" s="44" customFormat="1" ht="45" customHeight="1" x14ac:dyDescent="0.2">
      <c r="A331" s="65" t="s">
        <v>299</v>
      </c>
      <c r="B331" s="66">
        <v>307772363</v>
      </c>
      <c r="C331" s="66">
        <v>307772363</v>
      </c>
      <c r="D331" s="66">
        <v>307772363</v>
      </c>
      <c r="E331" s="68">
        <f t="shared" si="9"/>
        <v>0</v>
      </c>
      <c r="F331" s="69">
        <f t="shared" si="10"/>
        <v>1</v>
      </c>
      <c r="G331" s="43"/>
    </row>
    <row r="332" spans="1:7" s="44" customFormat="1" ht="45" customHeight="1" x14ac:dyDescent="0.2">
      <c r="A332" s="65" t="s">
        <v>300</v>
      </c>
      <c r="B332" s="66">
        <v>3946713</v>
      </c>
      <c r="C332" s="66">
        <v>2167858</v>
      </c>
      <c r="D332" s="66">
        <v>1761538</v>
      </c>
      <c r="E332" s="68">
        <f t="shared" si="9"/>
        <v>406320</v>
      </c>
      <c r="F332" s="69">
        <f t="shared" si="10"/>
        <v>0.81257074956016495</v>
      </c>
      <c r="G332" s="43"/>
    </row>
    <row r="333" spans="1:7" s="44" customFormat="1" ht="45" customHeight="1" x14ac:dyDescent="0.2">
      <c r="A333" s="65" t="s">
        <v>301</v>
      </c>
      <c r="B333" s="66">
        <v>400000</v>
      </c>
      <c r="C333" s="67">
        <v>0</v>
      </c>
      <c r="D333" s="67">
        <v>0</v>
      </c>
      <c r="E333" s="68">
        <f t="shared" si="9"/>
        <v>0</v>
      </c>
      <c r="F333" s="69">
        <f t="shared" si="10"/>
        <v>0</v>
      </c>
      <c r="G333" s="43"/>
    </row>
    <row r="334" spans="1:7" s="44" customFormat="1" ht="45" customHeight="1" x14ac:dyDescent="0.2">
      <c r="A334" s="65" t="s">
        <v>302</v>
      </c>
      <c r="B334" s="66">
        <v>25616620</v>
      </c>
      <c r="C334" s="66">
        <v>37841847</v>
      </c>
      <c r="D334" s="66">
        <v>4242848</v>
      </c>
      <c r="E334" s="68">
        <f t="shared" si="9"/>
        <v>33598999</v>
      </c>
      <c r="F334" s="69">
        <f t="shared" si="10"/>
        <v>0.11212053153748018</v>
      </c>
      <c r="G334" s="43"/>
    </row>
    <row r="335" spans="1:7" s="44" customFormat="1" ht="45" customHeight="1" x14ac:dyDescent="0.2">
      <c r="A335" s="65" t="s">
        <v>303</v>
      </c>
      <c r="B335" s="66">
        <v>12870</v>
      </c>
      <c r="C335" s="67">
        <v>0</v>
      </c>
      <c r="D335" s="67">
        <v>0</v>
      </c>
      <c r="E335" s="68">
        <f t="shared" si="9"/>
        <v>0</v>
      </c>
      <c r="F335" s="69">
        <f t="shared" si="10"/>
        <v>0</v>
      </c>
      <c r="G335" s="43"/>
    </row>
    <row r="336" spans="1:7" s="44" customFormat="1" ht="45" customHeight="1" x14ac:dyDescent="0.2">
      <c r="A336" s="65" t="s">
        <v>304</v>
      </c>
      <c r="B336" s="66">
        <v>12173740</v>
      </c>
      <c r="C336" s="66">
        <v>22675690</v>
      </c>
      <c r="D336" s="66">
        <v>14802696</v>
      </c>
      <c r="E336" s="68">
        <f t="shared" si="9"/>
        <v>7872994</v>
      </c>
      <c r="F336" s="69">
        <f t="shared" si="10"/>
        <v>0.65280024554930849</v>
      </c>
      <c r="G336" s="43"/>
    </row>
    <row r="337" spans="1:7" s="44" customFormat="1" ht="45" customHeight="1" x14ac:dyDescent="0.2">
      <c r="A337" s="65" t="s">
        <v>305</v>
      </c>
      <c r="B337" s="66">
        <v>10720161</v>
      </c>
      <c r="C337" s="66">
        <v>10720161</v>
      </c>
      <c r="D337" s="66">
        <v>10720161</v>
      </c>
      <c r="E337" s="68">
        <f t="shared" si="9"/>
        <v>0</v>
      </c>
      <c r="F337" s="69">
        <f t="shared" si="10"/>
        <v>1</v>
      </c>
      <c r="G337" s="43"/>
    </row>
    <row r="338" spans="1:7" s="44" customFormat="1" ht="45" customHeight="1" x14ac:dyDescent="0.2">
      <c r="A338" s="65" t="s">
        <v>306</v>
      </c>
      <c r="B338" s="66">
        <v>22880</v>
      </c>
      <c r="C338" s="67">
        <v>0</v>
      </c>
      <c r="D338" s="67">
        <v>0</v>
      </c>
      <c r="E338" s="68">
        <f t="shared" si="9"/>
        <v>0</v>
      </c>
      <c r="F338" s="69">
        <f t="shared" si="10"/>
        <v>0</v>
      </c>
      <c r="G338" s="43"/>
    </row>
    <row r="339" spans="1:7" s="44" customFormat="1" ht="45" customHeight="1" x14ac:dyDescent="0.2">
      <c r="A339" s="65" t="s">
        <v>307</v>
      </c>
      <c r="B339" s="66">
        <v>72835419</v>
      </c>
      <c r="C339" s="66">
        <v>103493476</v>
      </c>
      <c r="D339" s="66">
        <v>98111272</v>
      </c>
      <c r="E339" s="68">
        <f t="shared" si="9"/>
        <v>5382204</v>
      </c>
      <c r="F339" s="69">
        <f t="shared" si="10"/>
        <v>0.94799475089618213</v>
      </c>
      <c r="G339" s="43"/>
    </row>
    <row r="340" spans="1:7" s="44" customFormat="1" ht="45" customHeight="1" x14ac:dyDescent="0.2">
      <c r="A340" s="65" t="s">
        <v>308</v>
      </c>
      <c r="B340" s="66">
        <v>34887847</v>
      </c>
      <c r="C340" s="66">
        <v>35906872</v>
      </c>
      <c r="D340" s="66">
        <v>35899457</v>
      </c>
      <c r="E340" s="68">
        <f t="shared" si="9"/>
        <v>7415</v>
      </c>
      <c r="F340" s="69">
        <f t="shared" si="10"/>
        <v>0.99979349356858482</v>
      </c>
      <c r="G340" s="43"/>
    </row>
    <row r="341" spans="1:7" s="44" customFormat="1" ht="45" customHeight="1" x14ac:dyDescent="0.2">
      <c r="A341" s="65" t="s">
        <v>309</v>
      </c>
      <c r="B341" s="66">
        <v>3158229</v>
      </c>
      <c r="C341" s="66">
        <v>5483724</v>
      </c>
      <c r="D341" s="66">
        <v>5302370</v>
      </c>
      <c r="E341" s="68">
        <f t="shared" si="9"/>
        <v>181354</v>
      </c>
      <c r="F341" s="69">
        <f t="shared" si="10"/>
        <v>0.96692867839446328</v>
      </c>
      <c r="G341" s="43"/>
    </row>
    <row r="342" spans="1:7" s="44" customFormat="1" ht="45" customHeight="1" x14ac:dyDescent="0.2">
      <c r="A342" s="65" t="s">
        <v>310</v>
      </c>
      <c r="B342" s="66">
        <v>1358040</v>
      </c>
      <c r="C342" s="66">
        <v>1568228</v>
      </c>
      <c r="D342" s="66">
        <v>1558883</v>
      </c>
      <c r="E342" s="68">
        <f t="shared" si="9"/>
        <v>9345</v>
      </c>
      <c r="F342" s="69">
        <f t="shared" si="10"/>
        <v>0.99404104505212254</v>
      </c>
      <c r="G342" s="43"/>
    </row>
    <row r="343" spans="1:7" s="44" customFormat="1" ht="45" customHeight="1" x14ac:dyDescent="0.2">
      <c r="A343" s="65" t="s">
        <v>311</v>
      </c>
      <c r="B343" s="66">
        <v>1404</v>
      </c>
      <c r="C343" s="67">
        <v>0</v>
      </c>
      <c r="D343" s="67">
        <v>0</v>
      </c>
      <c r="E343" s="68">
        <f t="shared" si="9"/>
        <v>0</v>
      </c>
      <c r="F343" s="69">
        <f t="shared" si="10"/>
        <v>0</v>
      </c>
      <c r="G343" s="43"/>
    </row>
    <row r="344" spans="1:7" s="44" customFormat="1" ht="45" customHeight="1" x14ac:dyDescent="0.2">
      <c r="A344" s="65" t="s">
        <v>312</v>
      </c>
      <c r="B344" s="67">
        <v>453</v>
      </c>
      <c r="C344" s="67">
        <v>78</v>
      </c>
      <c r="D344" s="67">
        <v>0</v>
      </c>
      <c r="E344" s="68">
        <f t="shared" si="9"/>
        <v>78</v>
      </c>
      <c r="F344" s="69">
        <f t="shared" si="10"/>
        <v>0</v>
      </c>
      <c r="G344" s="43"/>
    </row>
    <row r="345" spans="1:7" s="44" customFormat="1" ht="45" customHeight="1" x14ac:dyDescent="0.2">
      <c r="A345" s="65" t="s">
        <v>313</v>
      </c>
      <c r="B345" s="66">
        <v>11196610</v>
      </c>
      <c r="C345" s="66">
        <v>18166446</v>
      </c>
      <c r="D345" s="66">
        <v>3943816</v>
      </c>
      <c r="E345" s="68">
        <f t="shared" si="9"/>
        <v>14222630</v>
      </c>
      <c r="F345" s="69">
        <f t="shared" si="10"/>
        <v>0.21709342597886236</v>
      </c>
      <c r="G345" s="43"/>
    </row>
    <row r="346" spans="1:7" s="44" customFormat="1" ht="45" customHeight="1" x14ac:dyDescent="0.2">
      <c r="A346" s="65" t="s">
        <v>314</v>
      </c>
      <c r="B346" s="66">
        <v>1000000</v>
      </c>
      <c r="C346" s="66">
        <v>1000000</v>
      </c>
      <c r="D346" s="67">
        <v>0</v>
      </c>
      <c r="E346" s="68">
        <f t="shared" si="9"/>
        <v>1000000</v>
      </c>
      <c r="F346" s="69">
        <f t="shared" si="10"/>
        <v>0</v>
      </c>
      <c r="G346" s="43"/>
    </row>
    <row r="347" spans="1:7" s="44" customFormat="1" ht="45" customHeight="1" x14ac:dyDescent="0.2">
      <c r="A347" s="65" t="s">
        <v>315</v>
      </c>
      <c r="B347" s="66">
        <v>1000000</v>
      </c>
      <c r="C347" s="66">
        <v>1000000</v>
      </c>
      <c r="D347" s="67">
        <v>0</v>
      </c>
      <c r="E347" s="68">
        <f t="shared" si="9"/>
        <v>1000000</v>
      </c>
      <c r="F347" s="69">
        <f t="shared" si="10"/>
        <v>0</v>
      </c>
      <c r="G347" s="43"/>
    </row>
    <row r="348" spans="1:7" s="44" customFormat="1" ht="45" customHeight="1" x14ac:dyDescent="0.2">
      <c r="A348" s="65" t="s">
        <v>316</v>
      </c>
      <c r="B348" s="66">
        <v>100000</v>
      </c>
      <c r="C348" s="67">
        <v>0</v>
      </c>
      <c r="D348" s="67">
        <v>0</v>
      </c>
      <c r="E348" s="68">
        <f t="shared" si="9"/>
        <v>0</v>
      </c>
      <c r="F348" s="69">
        <f t="shared" si="10"/>
        <v>0</v>
      </c>
      <c r="G348" s="43"/>
    </row>
    <row r="349" spans="1:7" s="44" customFormat="1" ht="45" customHeight="1" x14ac:dyDescent="0.2">
      <c r="A349" s="65" t="s">
        <v>317</v>
      </c>
      <c r="B349" s="66">
        <v>1640000</v>
      </c>
      <c r="C349" s="66">
        <v>1640000</v>
      </c>
      <c r="D349" s="67">
        <v>0</v>
      </c>
      <c r="E349" s="68">
        <f t="shared" si="9"/>
        <v>1640000</v>
      </c>
      <c r="F349" s="69">
        <f t="shared" si="10"/>
        <v>0</v>
      </c>
      <c r="G349" s="43"/>
    </row>
    <row r="350" spans="1:7" s="44" customFormat="1" ht="45" customHeight="1" x14ac:dyDescent="0.2">
      <c r="A350" s="65" t="s">
        <v>318</v>
      </c>
      <c r="B350" s="66">
        <v>1640000</v>
      </c>
      <c r="C350" s="67">
        <v>0</v>
      </c>
      <c r="D350" s="67">
        <v>0</v>
      </c>
      <c r="E350" s="68">
        <f t="shared" si="9"/>
        <v>0</v>
      </c>
      <c r="F350" s="69">
        <f t="shared" si="10"/>
        <v>0</v>
      </c>
      <c r="G350" s="43"/>
    </row>
    <row r="351" spans="1:7" s="44" customFormat="1" ht="45" customHeight="1" x14ac:dyDescent="0.2">
      <c r="A351" s="65" t="s">
        <v>319</v>
      </c>
      <c r="B351" s="66">
        <v>52008977</v>
      </c>
      <c r="C351" s="66">
        <v>43042002</v>
      </c>
      <c r="D351" s="66">
        <v>15413351</v>
      </c>
      <c r="E351" s="68">
        <f t="shared" si="9"/>
        <v>27628651</v>
      </c>
      <c r="F351" s="69">
        <f t="shared" si="10"/>
        <v>0.35810023427813603</v>
      </c>
      <c r="G351" s="43"/>
    </row>
    <row r="352" spans="1:7" s="44" customFormat="1" ht="45" customHeight="1" x14ac:dyDescent="0.2">
      <c r="A352" s="65" t="s">
        <v>320</v>
      </c>
      <c r="B352" s="66">
        <v>255936</v>
      </c>
      <c r="C352" s="66">
        <v>71490</v>
      </c>
      <c r="D352" s="66">
        <v>71489</v>
      </c>
      <c r="E352" s="68">
        <f t="shared" si="9"/>
        <v>1</v>
      </c>
      <c r="F352" s="69">
        <f t="shared" si="10"/>
        <v>0.99998601202965454</v>
      </c>
      <c r="G352" s="43"/>
    </row>
    <row r="353" spans="1:7" s="44" customFormat="1" ht="45" customHeight="1" x14ac:dyDescent="0.2">
      <c r="A353" s="65" t="s">
        <v>321</v>
      </c>
      <c r="B353" s="66">
        <v>2256967</v>
      </c>
      <c r="C353" s="66">
        <v>4119784</v>
      </c>
      <c r="D353" s="66">
        <v>4119783</v>
      </c>
      <c r="E353" s="68">
        <f t="shared" si="9"/>
        <v>1</v>
      </c>
      <c r="F353" s="69">
        <f t="shared" si="10"/>
        <v>0.99999975726882773</v>
      </c>
      <c r="G353" s="43"/>
    </row>
    <row r="354" spans="1:7" s="44" customFormat="1" ht="45" customHeight="1" x14ac:dyDescent="0.2">
      <c r="A354" s="65" t="s">
        <v>322</v>
      </c>
      <c r="B354" s="66">
        <v>14543867</v>
      </c>
      <c r="C354" s="66">
        <v>24468964</v>
      </c>
      <c r="D354" s="66">
        <v>24468964</v>
      </c>
      <c r="E354" s="68">
        <f t="shared" si="9"/>
        <v>0</v>
      </c>
      <c r="F354" s="69">
        <f t="shared" si="10"/>
        <v>1</v>
      </c>
      <c r="G354" s="43"/>
    </row>
    <row r="355" spans="1:7" s="44" customFormat="1" ht="45" customHeight="1" x14ac:dyDescent="0.2">
      <c r="A355" s="65" t="s">
        <v>323</v>
      </c>
      <c r="B355" s="66">
        <v>181373030</v>
      </c>
      <c r="C355" s="66">
        <v>295502061</v>
      </c>
      <c r="D355" s="66">
        <v>295502061</v>
      </c>
      <c r="E355" s="68">
        <f t="shared" si="9"/>
        <v>0</v>
      </c>
      <c r="F355" s="69">
        <f t="shared" si="10"/>
        <v>1</v>
      </c>
      <c r="G355" s="43"/>
    </row>
    <row r="356" spans="1:7" s="44" customFormat="1" ht="45" customHeight="1" x14ac:dyDescent="0.2">
      <c r="A356" s="65" t="s">
        <v>324</v>
      </c>
      <c r="B356" s="66">
        <v>12795031</v>
      </c>
      <c r="C356" s="66">
        <v>12795031</v>
      </c>
      <c r="D356" s="66">
        <v>12795031</v>
      </c>
      <c r="E356" s="68">
        <f t="shared" si="9"/>
        <v>0</v>
      </c>
      <c r="F356" s="69">
        <f t="shared" si="10"/>
        <v>1</v>
      </c>
      <c r="G356" s="43"/>
    </row>
    <row r="357" spans="1:7" s="44" customFormat="1" ht="45" customHeight="1" x14ac:dyDescent="0.2">
      <c r="A357" s="65" t="s">
        <v>325</v>
      </c>
      <c r="B357" s="66">
        <v>159592073</v>
      </c>
      <c r="C357" s="66">
        <v>159592073</v>
      </c>
      <c r="D357" s="66">
        <v>159592073</v>
      </c>
      <c r="E357" s="68">
        <f t="shared" si="9"/>
        <v>0</v>
      </c>
      <c r="F357" s="69">
        <f t="shared" si="10"/>
        <v>1</v>
      </c>
      <c r="G357" s="43"/>
    </row>
    <row r="358" spans="1:7" s="44" customFormat="1" ht="45" customHeight="1" x14ac:dyDescent="0.2">
      <c r="A358" s="65" t="s">
        <v>326</v>
      </c>
      <c r="B358" s="66">
        <v>300000</v>
      </c>
      <c r="C358" s="67">
        <v>0</v>
      </c>
      <c r="D358" s="67">
        <v>0</v>
      </c>
      <c r="E358" s="68">
        <f t="shared" si="9"/>
        <v>0</v>
      </c>
      <c r="F358" s="69">
        <f t="shared" si="10"/>
        <v>0</v>
      </c>
      <c r="G358" s="43"/>
    </row>
    <row r="359" spans="1:7" s="44" customFormat="1" ht="45" customHeight="1" x14ac:dyDescent="0.2">
      <c r="A359" s="65" t="s">
        <v>327</v>
      </c>
      <c r="B359" s="66">
        <v>5689416</v>
      </c>
      <c r="C359" s="66">
        <v>4437650</v>
      </c>
      <c r="D359" s="66">
        <v>3539376</v>
      </c>
      <c r="E359" s="68">
        <f t="shared" si="9"/>
        <v>898274</v>
      </c>
      <c r="F359" s="69">
        <f t="shared" si="10"/>
        <v>0.79757889874145105</v>
      </c>
      <c r="G359" s="43"/>
    </row>
    <row r="360" spans="1:7" s="44" customFormat="1" ht="45" customHeight="1" x14ac:dyDescent="0.2">
      <c r="A360" s="65" t="s">
        <v>328</v>
      </c>
      <c r="B360" s="66">
        <v>2657455</v>
      </c>
      <c r="C360" s="66">
        <v>2933561</v>
      </c>
      <c r="D360" s="66">
        <v>2822911</v>
      </c>
      <c r="E360" s="68">
        <f t="shared" si="9"/>
        <v>110650</v>
      </c>
      <c r="F360" s="69">
        <f t="shared" si="10"/>
        <v>0.96228133657353643</v>
      </c>
      <c r="G360" s="43"/>
    </row>
    <row r="361" spans="1:7" s="44" customFormat="1" ht="45" customHeight="1" x14ac:dyDescent="0.2">
      <c r="A361" s="65" t="s">
        <v>329</v>
      </c>
      <c r="B361" s="66">
        <v>100340</v>
      </c>
      <c r="C361" s="67">
        <v>0</v>
      </c>
      <c r="D361" s="67">
        <v>0</v>
      </c>
      <c r="E361" s="68">
        <f t="shared" si="9"/>
        <v>0</v>
      </c>
      <c r="F361" s="69">
        <f t="shared" si="10"/>
        <v>0</v>
      </c>
      <c r="G361" s="43"/>
    </row>
    <row r="362" spans="1:7" s="44" customFormat="1" ht="45" customHeight="1" x14ac:dyDescent="0.2">
      <c r="A362" s="65" t="s">
        <v>330</v>
      </c>
      <c r="B362" s="66">
        <v>1212380</v>
      </c>
      <c r="C362" s="66">
        <v>1414442</v>
      </c>
      <c r="D362" s="67">
        <v>0</v>
      </c>
      <c r="E362" s="68">
        <f t="shared" si="9"/>
        <v>1414442</v>
      </c>
      <c r="F362" s="69">
        <f t="shared" si="10"/>
        <v>0</v>
      </c>
      <c r="G362" s="43"/>
    </row>
    <row r="363" spans="1:7" s="44" customFormat="1" ht="45" customHeight="1" x14ac:dyDescent="0.2">
      <c r="A363" s="65" t="s">
        <v>331</v>
      </c>
      <c r="B363" s="66">
        <v>7165407</v>
      </c>
      <c r="C363" s="66">
        <v>1182592</v>
      </c>
      <c r="D363" s="66">
        <v>900486</v>
      </c>
      <c r="E363" s="68">
        <f t="shared" si="9"/>
        <v>282106</v>
      </c>
      <c r="F363" s="69">
        <f t="shared" si="10"/>
        <v>0.7614511175451889</v>
      </c>
      <c r="G363" s="43"/>
    </row>
    <row r="364" spans="1:7" s="44" customFormat="1" ht="45" customHeight="1" x14ac:dyDescent="0.2">
      <c r="A364" s="65" t="s">
        <v>332</v>
      </c>
      <c r="B364" s="66">
        <v>21963</v>
      </c>
      <c r="C364" s="67">
        <v>0</v>
      </c>
      <c r="D364" s="67">
        <v>0</v>
      </c>
      <c r="E364" s="68">
        <f t="shared" si="9"/>
        <v>0</v>
      </c>
      <c r="F364" s="69">
        <f t="shared" si="10"/>
        <v>0</v>
      </c>
      <c r="G364" s="43"/>
    </row>
    <row r="365" spans="1:7" s="44" customFormat="1" ht="45" customHeight="1" x14ac:dyDescent="0.2">
      <c r="A365" s="65" t="s">
        <v>333</v>
      </c>
      <c r="B365" s="66">
        <v>288133</v>
      </c>
      <c r="C365" s="67">
        <v>0</v>
      </c>
      <c r="D365" s="67">
        <v>0</v>
      </c>
      <c r="E365" s="68">
        <f t="shared" si="9"/>
        <v>0</v>
      </c>
      <c r="F365" s="69">
        <f t="shared" si="10"/>
        <v>0</v>
      </c>
      <c r="G365" s="43"/>
    </row>
    <row r="366" spans="1:7" s="44" customFormat="1" ht="45" customHeight="1" x14ac:dyDescent="0.2">
      <c r="A366" s="65" t="s">
        <v>334</v>
      </c>
      <c r="B366" s="66">
        <v>87631731</v>
      </c>
      <c r="C366" s="66">
        <v>132286539</v>
      </c>
      <c r="D366" s="66">
        <v>132286539</v>
      </c>
      <c r="E366" s="68">
        <f t="shared" si="9"/>
        <v>0</v>
      </c>
      <c r="F366" s="69">
        <f t="shared" si="10"/>
        <v>1</v>
      </c>
      <c r="G366" s="43"/>
    </row>
    <row r="367" spans="1:7" s="44" customFormat="1" ht="45" customHeight="1" x14ac:dyDescent="0.2">
      <c r="A367" s="65" t="s">
        <v>335</v>
      </c>
      <c r="B367" s="66">
        <v>77115997</v>
      </c>
      <c r="C367" s="66">
        <v>77115997</v>
      </c>
      <c r="D367" s="66">
        <v>77115997</v>
      </c>
      <c r="E367" s="68">
        <f t="shared" si="9"/>
        <v>0</v>
      </c>
      <c r="F367" s="69">
        <f t="shared" si="10"/>
        <v>1</v>
      </c>
      <c r="G367" s="43"/>
    </row>
    <row r="368" spans="1:7" s="44" customFormat="1" ht="28.5" x14ac:dyDescent="0.2">
      <c r="A368" s="65" t="s">
        <v>336</v>
      </c>
      <c r="B368" s="66">
        <v>1779113</v>
      </c>
      <c r="C368" s="66">
        <v>1779113</v>
      </c>
      <c r="D368" s="67">
        <v>0</v>
      </c>
      <c r="E368" s="68">
        <f t="shared" si="9"/>
        <v>1779113</v>
      </c>
      <c r="F368" s="69">
        <f t="shared" si="10"/>
        <v>0</v>
      </c>
      <c r="G368" s="43"/>
    </row>
    <row r="369" spans="1:7" s="44" customFormat="1" ht="42.75" x14ac:dyDescent="0.2">
      <c r="A369" s="65" t="s">
        <v>337</v>
      </c>
      <c r="B369" s="66">
        <v>1610570</v>
      </c>
      <c r="C369" s="66">
        <v>1610570</v>
      </c>
      <c r="D369" s="67">
        <v>0</v>
      </c>
      <c r="E369" s="68">
        <f t="shared" si="9"/>
        <v>1610570</v>
      </c>
      <c r="F369" s="69">
        <f t="shared" si="10"/>
        <v>0</v>
      </c>
      <c r="G369" s="43"/>
    </row>
    <row r="370" spans="1:7" s="44" customFormat="1" ht="42.75" x14ac:dyDescent="0.2">
      <c r="A370" s="65" t="s">
        <v>338</v>
      </c>
      <c r="B370" s="66">
        <v>945020</v>
      </c>
      <c r="C370" s="66">
        <v>945020</v>
      </c>
      <c r="D370" s="67">
        <v>0</v>
      </c>
      <c r="E370" s="68">
        <f t="shared" si="9"/>
        <v>945020</v>
      </c>
      <c r="F370" s="69">
        <f t="shared" si="10"/>
        <v>0</v>
      </c>
      <c r="G370" s="43"/>
    </row>
    <row r="371" spans="1:7" s="44" customFormat="1" ht="28.5" x14ac:dyDescent="0.2">
      <c r="A371" s="65" t="s">
        <v>339</v>
      </c>
      <c r="B371" s="66">
        <v>1500000</v>
      </c>
      <c r="C371" s="66">
        <v>600000</v>
      </c>
      <c r="D371" s="67">
        <v>0</v>
      </c>
      <c r="E371" s="68">
        <f t="shared" si="9"/>
        <v>600000</v>
      </c>
      <c r="F371" s="69">
        <f t="shared" si="10"/>
        <v>0</v>
      </c>
      <c r="G371" s="43"/>
    </row>
    <row r="372" spans="1:7" s="44" customFormat="1" x14ac:dyDescent="0.2">
      <c r="A372" s="24" t="s">
        <v>420</v>
      </c>
      <c r="B372" s="25">
        <f>SUM(B264:B371)</f>
        <v>4232968377</v>
      </c>
      <c r="C372" s="25">
        <f t="shared" ref="C372:D372" si="11">SUM(C264:C371)</f>
        <v>6299984540</v>
      </c>
      <c r="D372" s="25">
        <f t="shared" si="11"/>
        <v>5990639777</v>
      </c>
      <c r="E372" s="25">
        <f>SUM(E264:E371)</f>
        <v>309344763</v>
      </c>
      <c r="F372" s="26">
        <f>IF(C372&lt;&gt;0,D372/C372,0)</f>
        <v>0.95089753617077921</v>
      </c>
      <c r="G372" s="43"/>
    </row>
    <row r="373" spans="1:7" s="44" customFormat="1" x14ac:dyDescent="0.25">
      <c r="A373" s="3"/>
      <c r="B373" s="3"/>
      <c r="C373" s="18"/>
      <c r="D373" s="19"/>
      <c r="E373" s="1"/>
      <c r="F373" s="20"/>
      <c r="G373" s="43"/>
    </row>
    <row r="374" spans="1:7" s="44" customFormat="1" ht="20.100000000000001" customHeight="1" x14ac:dyDescent="0.2">
      <c r="A374" s="92" t="s">
        <v>421</v>
      </c>
      <c r="B374" s="90" t="s">
        <v>10</v>
      </c>
      <c r="C374" s="91"/>
      <c r="D374" s="56" t="s">
        <v>1</v>
      </c>
      <c r="E374" s="90" t="s">
        <v>24</v>
      </c>
      <c r="F374" s="91"/>
      <c r="G374" s="43"/>
    </row>
    <row r="375" spans="1:7" s="44" customFormat="1" ht="20.100000000000001" customHeight="1" x14ac:dyDescent="0.2">
      <c r="A375" s="93"/>
      <c r="B375" s="56" t="s">
        <v>21</v>
      </c>
      <c r="C375" s="56" t="s">
        <v>22</v>
      </c>
      <c r="D375" s="56" t="s">
        <v>20</v>
      </c>
      <c r="E375" s="56" t="s">
        <v>4</v>
      </c>
      <c r="F375" s="56" t="s">
        <v>5</v>
      </c>
      <c r="G375" s="43"/>
    </row>
    <row r="376" spans="1:7" s="44" customFormat="1" ht="45" customHeight="1" x14ac:dyDescent="0.2">
      <c r="A376" s="65" t="s">
        <v>340</v>
      </c>
      <c r="B376" s="66">
        <v>35000</v>
      </c>
      <c r="C376" s="66">
        <v>29750</v>
      </c>
      <c r="D376" s="67">
        <v>0</v>
      </c>
      <c r="E376" s="68">
        <f t="shared" ref="E376:E400" si="12">+C376-D376</f>
        <v>29750</v>
      </c>
      <c r="F376" s="69">
        <f t="shared" ref="F376:F401" si="13">IF(C376&lt;&gt;0,D376/C376,0)</f>
        <v>0</v>
      </c>
      <c r="G376" s="43"/>
    </row>
    <row r="377" spans="1:7" s="44" customFormat="1" ht="45" customHeight="1" x14ac:dyDescent="0.2">
      <c r="A377" s="65" t="s">
        <v>341</v>
      </c>
      <c r="B377" s="66">
        <v>80000</v>
      </c>
      <c r="C377" s="66">
        <v>68000</v>
      </c>
      <c r="D377" s="66">
        <v>48957</v>
      </c>
      <c r="E377" s="68">
        <f t="shared" si="12"/>
        <v>19043</v>
      </c>
      <c r="F377" s="69">
        <f t="shared" si="13"/>
        <v>0.71995588235294117</v>
      </c>
      <c r="G377" s="43"/>
    </row>
    <row r="378" spans="1:7" s="44" customFormat="1" ht="45" customHeight="1" x14ac:dyDescent="0.2">
      <c r="A378" s="65" t="s">
        <v>342</v>
      </c>
      <c r="B378" s="66">
        <v>3402164</v>
      </c>
      <c r="C378" s="66">
        <v>828669</v>
      </c>
      <c r="D378" s="66">
        <v>812660</v>
      </c>
      <c r="E378" s="68">
        <f t="shared" si="12"/>
        <v>16009</v>
      </c>
      <c r="F378" s="69">
        <f t="shared" si="13"/>
        <v>0.98068106807422506</v>
      </c>
      <c r="G378" s="43"/>
    </row>
    <row r="379" spans="1:7" s="44" customFormat="1" ht="45" customHeight="1" x14ac:dyDescent="0.2">
      <c r="A379" s="65" t="s">
        <v>343</v>
      </c>
      <c r="B379" s="66">
        <v>2700000</v>
      </c>
      <c r="C379" s="67">
        <v>0</v>
      </c>
      <c r="D379" s="67">
        <v>0</v>
      </c>
      <c r="E379" s="68">
        <f t="shared" si="12"/>
        <v>0</v>
      </c>
      <c r="F379" s="69">
        <f t="shared" si="13"/>
        <v>0</v>
      </c>
      <c r="G379" s="43"/>
    </row>
    <row r="380" spans="1:7" s="44" customFormat="1" ht="45" customHeight="1" x14ac:dyDescent="0.2">
      <c r="A380" s="65" t="s">
        <v>344</v>
      </c>
      <c r="B380" s="66">
        <v>16500000</v>
      </c>
      <c r="C380" s="66">
        <v>29473573</v>
      </c>
      <c r="D380" s="66">
        <v>3027429</v>
      </c>
      <c r="E380" s="68">
        <f t="shared" si="12"/>
        <v>26446144</v>
      </c>
      <c r="F380" s="69">
        <f t="shared" si="13"/>
        <v>0.10271672864365647</v>
      </c>
      <c r="G380" s="43"/>
    </row>
    <row r="381" spans="1:7" s="44" customFormat="1" ht="45" customHeight="1" x14ac:dyDescent="0.2">
      <c r="A381" s="65" t="s">
        <v>345</v>
      </c>
      <c r="B381" s="66">
        <v>60000</v>
      </c>
      <c r="C381" s="67">
        <v>0</v>
      </c>
      <c r="D381" s="67">
        <v>0</v>
      </c>
      <c r="E381" s="68">
        <f t="shared" si="12"/>
        <v>0</v>
      </c>
      <c r="F381" s="69">
        <f t="shared" si="13"/>
        <v>0</v>
      </c>
      <c r="G381" s="43"/>
    </row>
    <row r="382" spans="1:7" s="44" customFormat="1" ht="45" customHeight="1" x14ac:dyDescent="0.2">
      <c r="A382" s="65" t="s">
        <v>346</v>
      </c>
      <c r="B382" s="66">
        <v>800000</v>
      </c>
      <c r="C382" s="67">
        <v>0</v>
      </c>
      <c r="D382" s="67">
        <v>0</v>
      </c>
      <c r="E382" s="68">
        <f t="shared" si="12"/>
        <v>0</v>
      </c>
      <c r="F382" s="69">
        <f t="shared" si="13"/>
        <v>0</v>
      </c>
      <c r="G382" s="43"/>
    </row>
    <row r="383" spans="1:7" s="44" customFormat="1" ht="45" customHeight="1" x14ac:dyDescent="0.2">
      <c r="A383" s="65" t="s">
        <v>347</v>
      </c>
      <c r="B383" s="66">
        <v>1551000</v>
      </c>
      <c r="C383" s="66">
        <v>1551000</v>
      </c>
      <c r="D383" s="67">
        <v>0</v>
      </c>
      <c r="E383" s="68">
        <f t="shared" si="12"/>
        <v>1551000</v>
      </c>
      <c r="F383" s="69">
        <f t="shared" si="13"/>
        <v>0</v>
      </c>
      <c r="G383" s="43"/>
    </row>
    <row r="384" spans="1:7" s="44" customFormat="1" ht="45" customHeight="1" x14ac:dyDescent="0.2">
      <c r="A384" s="65" t="s">
        <v>348</v>
      </c>
      <c r="B384" s="66">
        <v>2486197</v>
      </c>
      <c r="C384" s="66">
        <v>2886197</v>
      </c>
      <c r="D384" s="66">
        <v>1675000</v>
      </c>
      <c r="E384" s="68">
        <f t="shared" si="12"/>
        <v>1211197</v>
      </c>
      <c r="F384" s="69">
        <f t="shared" si="13"/>
        <v>0.58034846547203811</v>
      </c>
      <c r="G384" s="43"/>
    </row>
    <row r="385" spans="1:7" s="44" customFormat="1" ht="45" customHeight="1" x14ac:dyDescent="0.2">
      <c r="A385" s="65" t="s">
        <v>349</v>
      </c>
      <c r="B385" s="66">
        <v>10000</v>
      </c>
      <c r="C385" s="67">
        <v>0</v>
      </c>
      <c r="D385" s="67">
        <v>0</v>
      </c>
      <c r="E385" s="68">
        <f t="shared" si="12"/>
        <v>0</v>
      </c>
      <c r="F385" s="69">
        <f t="shared" si="13"/>
        <v>0</v>
      </c>
      <c r="G385" s="43"/>
    </row>
    <row r="386" spans="1:7" s="44" customFormat="1" ht="45" customHeight="1" x14ac:dyDescent="0.2">
      <c r="A386" s="65" t="s">
        <v>350</v>
      </c>
      <c r="B386" s="66">
        <v>9420812</v>
      </c>
      <c r="C386" s="66">
        <v>9420812</v>
      </c>
      <c r="D386" s="66">
        <v>717323</v>
      </c>
      <c r="E386" s="68">
        <f t="shared" si="12"/>
        <v>8703489</v>
      </c>
      <c r="F386" s="69">
        <f t="shared" si="13"/>
        <v>7.6142374988482947E-2</v>
      </c>
      <c r="G386" s="43"/>
    </row>
    <row r="387" spans="1:7" s="42" customFormat="1" ht="45" customHeight="1" x14ac:dyDescent="0.25">
      <c r="A387" s="65" t="s">
        <v>351</v>
      </c>
      <c r="B387" s="66">
        <v>400000</v>
      </c>
      <c r="C387" s="67">
        <v>0</v>
      </c>
      <c r="D387" s="67">
        <v>0</v>
      </c>
      <c r="E387" s="68">
        <f t="shared" si="12"/>
        <v>0</v>
      </c>
      <c r="F387" s="69">
        <f t="shared" si="13"/>
        <v>0</v>
      </c>
      <c r="G387" s="41"/>
    </row>
    <row r="388" spans="1:7" s="42" customFormat="1" ht="45" customHeight="1" x14ac:dyDescent="0.25">
      <c r="A388" s="65" t="s">
        <v>352</v>
      </c>
      <c r="B388" s="66">
        <v>788383</v>
      </c>
      <c r="C388" s="66">
        <v>788383</v>
      </c>
      <c r="D388" s="67">
        <v>0</v>
      </c>
      <c r="E388" s="68">
        <f t="shared" si="12"/>
        <v>788383</v>
      </c>
      <c r="F388" s="69">
        <f t="shared" si="13"/>
        <v>0</v>
      </c>
      <c r="G388" s="41"/>
    </row>
    <row r="389" spans="1:7" s="42" customFormat="1" ht="45" customHeight="1" x14ac:dyDescent="0.25">
      <c r="A389" s="65" t="s">
        <v>353</v>
      </c>
      <c r="B389" s="66">
        <v>5550000</v>
      </c>
      <c r="C389" s="66">
        <v>11415370</v>
      </c>
      <c r="D389" s="66">
        <v>10946234</v>
      </c>
      <c r="E389" s="68">
        <f t="shared" si="12"/>
        <v>469136</v>
      </c>
      <c r="F389" s="69">
        <f t="shared" si="13"/>
        <v>0.95890312797570298</v>
      </c>
      <c r="G389" s="41"/>
    </row>
    <row r="390" spans="1:7" s="42" customFormat="1" ht="45" customHeight="1" x14ac:dyDescent="0.25">
      <c r="A390" s="65" t="s">
        <v>354</v>
      </c>
      <c r="B390" s="66">
        <v>3822935</v>
      </c>
      <c r="C390" s="66">
        <v>3822935</v>
      </c>
      <c r="D390" s="66">
        <v>222890</v>
      </c>
      <c r="E390" s="68">
        <f t="shared" si="12"/>
        <v>3600045</v>
      </c>
      <c r="F390" s="69">
        <f t="shared" si="13"/>
        <v>5.8303371624157878E-2</v>
      </c>
      <c r="G390" s="41"/>
    </row>
    <row r="391" spans="1:7" s="44" customFormat="1" ht="45" customHeight="1" x14ac:dyDescent="0.2">
      <c r="A391" s="65" t="s">
        <v>355</v>
      </c>
      <c r="B391" s="66">
        <v>200000</v>
      </c>
      <c r="C391" s="66">
        <v>200000</v>
      </c>
      <c r="D391" s="67">
        <v>0</v>
      </c>
      <c r="E391" s="68">
        <f t="shared" si="12"/>
        <v>200000</v>
      </c>
      <c r="F391" s="69">
        <f t="shared" si="13"/>
        <v>0</v>
      </c>
      <c r="G391" s="43"/>
    </row>
    <row r="392" spans="1:7" s="44" customFormat="1" ht="45" customHeight="1" x14ac:dyDescent="0.2">
      <c r="A392" s="65" t="s">
        <v>356</v>
      </c>
      <c r="B392" s="66">
        <v>50000</v>
      </c>
      <c r="C392" s="67">
        <v>0</v>
      </c>
      <c r="D392" s="67">
        <v>0</v>
      </c>
      <c r="E392" s="68">
        <f t="shared" si="12"/>
        <v>0</v>
      </c>
      <c r="F392" s="69">
        <f t="shared" si="13"/>
        <v>0</v>
      </c>
      <c r="G392" s="43"/>
    </row>
    <row r="393" spans="1:7" s="42" customFormat="1" ht="45" customHeight="1" x14ac:dyDescent="0.25">
      <c r="A393" s="65" t="s">
        <v>357</v>
      </c>
      <c r="B393" s="66">
        <v>3000000</v>
      </c>
      <c r="C393" s="66">
        <v>3000000</v>
      </c>
      <c r="D393" s="67">
        <v>0</v>
      </c>
      <c r="E393" s="68">
        <f t="shared" si="12"/>
        <v>3000000</v>
      </c>
      <c r="F393" s="69">
        <f t="shared" si="13"/>
        <v>0</v>
      </c>
      <c r="G393" s="41"/>
    </row>
    <row r="394" spans="1:7" s="42" customFormat="1" ht="45" customHeight="1" x14ac:dyDescent="0.25">
      <c r="A394" s="65" t="s">
        <v>358</v>
      </c>
      <c r="B394" s="66">
        <v>1500000</v>
      </c>
      <c r="C394" s="67">
        <v>0</v>
      </c>
      <c r="D394" s="67">
        <v>0</v>
      </c>
      <c r="E394" s="68">
        <f t="shared" si="12"/>
        <v>0</v>
      </c>
      <c r="F394" s="69">
        <f t="shared" si="13"/>
        <v>0</v>
      </c>
      <c r="G394" s="41"/>
    </row>
    <row r="395" spans="1:7" s="42" customFormat="1" ht="45" customHeight="1" x14ac:dyDescent="0.25">
      <c r="A395" s="65" t="s">
        <v>359</v>
      </c>
      <c r="B395" s="66">
        <v>7500000</v>
      </c>
      <c r="C395" s="66">
        <v>25978833</v>
      </c>
      <c r="D395" s="66">
        <v>22342261</v>
      </c>
      <c r="E395" s="68">
        <f t="shared" si="12"/>
        <v>3636572</v>
      </c>
      <c r="F395" s="69">
        <f t="shared" si="13"/>
        <v>0.86001788456009554</v>
      </c>
      <c r="G395" s="41"/>
    </row>
    <row r="396" spans="1:7" s="42" customFormat="1" ht="45" customHeight="1" x14ac:dyDescent="0.25">
      <c r="A396" s="65" t="s">
        <v>360</v>
      </c>
      <c r="B396" s="66">
        <v>7200000</v>
      </c>
      <c r="C396" s="66">
        <v>7200000</v>
      </c>
      <c r="D396" s="67">
        <v>0</v>
      </c>
      <c r="E396" s="68">
        <f t="shared" si="12"/>
        <v>7200000</v>
      </c>
      <c r="F396" s="69">
        <f t="shared" si="13"/>
        <v>0</v>
      </c>
      <c r="G396" s="41"/>
    </row>
    <row r="397" spans="1:7" s="42" customFormat="1" ht="45" customHeight="1" x14ac:dyDescent="0.25">
      <c r="A397" s="65" t="s">
        <v>361</v>
      </c>
      <c r="B397" s="66">
        <v>400000</v>
      </c>
      <c r="C397" s="67">
        <v>0</v>
      </c>
      <c r="D397" s="67">
        <v>0</v>
      </c>
      <c r="E397" s="68">
        <f t="shared" si="12"/>
        <v>0</v>
      </c>
      <c r="F397" s="69">
        <f t="shared" si="13"/>
        <v>0</v>
      </c>
      <c r="G397" s="41"/>
    </row>
    <row r="398" spans="1:7" s="42" customFormat="1" ht="45" customHeight="1" x14ac:dyDescent="0.25">
      <c r="A398" s="65" t="s">
        <v>362</v>
      </c>
      <c r="B398" s="66">
        <v>1227273</v>
      </c>
      <c r="C398" s="67">
        <v>0</v>
      </c>
      <c r="D398" s="67">
        <v>0</v>
      </c>
      <c r="E398" s="68">
        <f t="shared" si="12"/>
        <v>0</v>
      </c>
      <c r="F398" s="69">
        <f t="shared" si="13"/>
        <v>0</v>
      </c>
      <c r="G398" s="41"/>
    </row>
    <row r="399" spans="1:7" s="42" customFormat="1" ht="45" customHeight="1" x14ac:dyDescent="0.25">
      <c r="A399" s="65" t="s">
        <v>363</v>
      </c>
      <c r="B399" s="66">
        <v>10820000</v>
      </c>
      <c r="C399" s="66">
        <v>821311</v>
      </c>
      <c r="D399" s="66">
        <v>221133</v>
      </c>
      <c r="E399" s="68">
        <f t="shared" si="12"/>
        <v>600178</v>
      </c>
      <c r="F399" s="69">
        <f t="shared" si="13"/>
        <v>0.26924392830486871</v>
      </c>
      <c r="G399" s="41"/>
    </row>
    <row r="400" spans="1:7" s="42" customFormat="1" ht="45" customHeight="1" x14ac:dyDescent="0.25">
      <c r="A400" s="65" t="s">
        <v>364</v>
      </c>
      <c r="B400" s="66">
        <v>150000</v>
      </c>
      <c r="C400" s="66">
        <v>22500</v>
      </c>
      <c r="D400" s="67">
        <v>0</v>
      </c>
      <c r="E400" s="68">
        <f t="shared" si="12"/>
        <v>22500</v>
      </c>
      <c r="F400" s="69">
        <f t="shared" si="13"/>
        <v>0</v>
      </c>
      <c r="G400" s="41"/>
    </row>
    <row r="401" spans="1:7" s="42" customFormat="1" x14ac:dyDescent="0.25">
      <c r="A401" s="24" t="s">
        <v>422</v>
      </c>
      <c r="B401" s="25">
        <f>SUM(B376:B400)</f>
        <v>79653764</v>
      </c>
      <c r="C401" s="25">
        <f>SUM(C376:C400)</f>
        <v>97507333</v>
      </c>
      <c r="D401" s="25">
        <f t="shared" ref="D401:E401" si="14">SUM(D376:D400)</f>
        <v>40013887</v>
      </c>
      <c r="E401" s="25">
        <f t="shared" si="14"/>
        <v>57493446</v>
      </c>
      <c r="F401" s="26">
        <f t="shared" si="13"/>
        <v>0.4103679771448574</v>
      </c>
      <c r="G401" s="41"/>
    </row>
    <row r="402" spans="1:7" s="42" customFormat="1" x14ac:dyDescent="0.25">
      <c r="A402" s="27"/>
      <c r="B402" s="57"/>
      <c r="C402" s="57"/>
      <c r="D402" s="57"/>
      <c r="E402" s="57"/>
      <c r="F402" s="58"/>
      <c r="G402" s="41"/>
    </row>
    <row r="403" spans="1:7" s="42" customFormat="1" x14ac:dyDescent="0.25">
      <c r="A403" s="59" t="s">
        <v>423</v>
      </c>
      <c r="B403" s="60">
        <f>B221+B226+B235+B254+B260+B372+B401</f>
        <v>4344935830</v>
      </c>
      <c r="C403" s="60">
        <f t="shared" ref="C403:E403" si="15">C221+C226+C235+C254+C260+C372+C401</f>
        <v>6424773551</v>
      </c>
      <c r="D403" s="60">
        <f t="shared" si="15"/>
        <v>6054149295</v>
      </c>
      <c r="E403" s="60">
        <f t="shared" si="15"/>
        <v>370624256</v>
      </c>
      <c r="F403" s="61">
        <f>IF(C403&lt;&gt;0,D403/C403,0)</f>
        <v>0.9423132577268325</v>
      </c>
      <c r="G403" s="41"/>
    </row>
    <row r="404" spans="1:7" x14ac:dyDescent="0.25">
      <c r="A404" s="40"/>
      <c r="B404" s="70"/>
      <c r="C404" s="70"/>
      <c r="D404" s="70"/>
      <c r="E404" s="70"/>
      <c r="F404" s="71"/>
    </row>
    <row r="405" spans="1:7" ht="30" customHeight="1" x14ac:dyDescent="0.25">
      <c r="A405" s="95" t="s">
        <v>424</v>
      </c>
      <c r="B405" s="95"/>
      <c r="C405" s="95"/>
      <c r="D405" s="95"/>
      <c r="E405" s="95"/>
      <c r="F405" s="95"/>
    </row>
    <row r="406" spans="1:7" ht="20.100000000000001" customHeight="1" x14ac:dyDescent="0.25">
      <c r="A406" s="102" t="s">
        <v>7</v>
      </c>
      <c r="B406" s="72"/>
      <c r="C406" s="99" t="s">
        <v>13</v>
      </c>
      <c r="D406" s="99"/>
      <c r="E406" s="99"/>
      <c r="F406" s="99"/>
    </row>
    <row r="407" spans="1:7" ht="20.100000000000001" customHeight="1" x14ac:dyDescent="0.25">
      <c r="A407" s="111"/>
      <c r="B407" s="73"/>
      <c r="C407" s="99" t="s">
        <v>15</v>
      </c>
      <c r="D407" s="99"/>
      <c r="E407" s="99" t="s">
        <v>12</v>
      </c>
      <c r="F407" s="99"/>
    </row>
    <row r="408" spans="1:7" ht="20.100000000000001" customHeight="1" x14ac:dyDescent="0.25">
      <c r="A408" s="6" t="s">
        <v>427</v>
      </c>
      <c r="B408" s="7"/>
      <c r="C408" s="109">
        <f>(C28*100)/C16</f>
        <v>18.679493370696282</v>
      </c>
      <c r="D408" s="109"/>
      <c r="E408" s="109">
        <f>(D28*100)/E16</f>
        <v>20.669309774641935</v>
      </c>
      <c r="F408" s="109"/>
    </row>
    <row r="409" spans="1:7" ht="20.100000000000001" customHeight="1" x14ac:dyDescent="0.25">
      <c r="A409" s="9" t="s">
        <v>428</v>
      </c>
      <c r="B409" s="10"/>
      <c r="C409" s="110">
        <f>(C29*100)/C17</f>
        <v>20.232467985767514</v>
      </c>
      <c r="D409" s="110"/>
      <c r="E409" s="110">
        <f>(D29*100)/E17</f>
        <v>21.850125936180234</v>
      </c>
      <c r="F409" s="110"/>
    </row>
    <row r="410" spans="1:7" x14ac:dyDescent="0.25">
      <c r="A410" s="74"/>
      <c r="B410" s="74"/>
      <c r="C410" s="4"/>
      <c r="D410" s="4"/>
      <c r="E410" s="4"/>
      <c r="F410" s="45"/>
    </row>
    <row r="411" spans="1:7" ht="30" customHeight="1" x14ac:dyDescent="0.25">
      <c r="A411" s="95" t="s">
        <v>425</v>
      </c>
      <c r="B411" s="95"/>
      <c r="C411" s="95"/>
      <c r="D411" s="95"/>
      <c r="E411" s="95"/>
      <c r="F411" s="95"/>
    </row>
    <row r="412" spans="1:7" ht="20.100000000000001" customHeight="1" x14ac:dyDescent="0.25">
      <c r="A412" s="102" t="s">
        <v>7</v>
      </c>
      <c r="B412" s="104"/>
      <c r="C412" s="99" t="s">
        <v>14</v>
      </c>
      <c r="D412" s="99"/>
      <c r="E412" s="99"/>
      <c r="F412" s="99"/>
    </row>
    <row r="413" spans="1:7" ht="20.100000000000001" customHeight="1" x14ac:dyDescent="0.25">
      <c r="A413" s="111"/>
      <c r="B413" s="112"/>
      <c r="C413" s="108" t="s">
        <v>16</v>
      </c>
      <c r="D413" s="108"/>
      <c r="E413" s="108" t="s">
        <v>12</v>
      </c>
      <c r="F413" s="108"/>
    </row>
    <row r="414" spans="1:7" ht="20.100000000000001" customHeight="1" x14ac:dyDescent="0.25">
      <c r="A414" s="6" t="s">
        <v>365</v>
      </c>
      <c r="B414" s="7"/>
      <c r="C414" s="109">
        <f>(C28*100)/C22</f>
        <v>17.901994926220741</v>
      </c>
      <c r="D414" s="109"/>
      <c r="E414" s="109">
        <f>(D28*100)/E22</f>
        <v>21.021806977250478</v>
      </c>
      <c r="F414" s="109"/>
    </row>
    <row r="415" spans="1:7" ht="20.100000000000001" customHeight="1" x14ac:dyDescent="0.25">
      <c r="A415" s="9" t="s">
        <v>366</v>
      </c>
      <c r="B415" s="10"/>
      <c r="C415" s="110">
        <f>(C29*100)/C23</f>
        <v>18.084396008346154</v>
      </c>
      <c r="D415" s="110"/>
      <c r="E415" s="110">
        <f>(D29*100)/E23</f>
        <v>20.977751778918485</v>
      </c>
      <c r="F415" s="110"/>
    </row>
    <row r="416" spans="1:7" x14ac:dyDescent="0.25">
      <c r="A416" s="74"/>
      <c r="B416" s="74"/>
      <c r="C416" s="4"/>
      <c r="D416" s="4"/>
      <c r="E416" s="4"/>
      <c r="F416" s="45"/>
    </row>
    <row r="417" spans="1:6" x14ac:dyDescent="0.25">
      <c r="A417" s="19" t="s">
        <v>426</v>
      </c>
      <c r="B417" s="74"/>
      <c r="C417" s="4"/>
      <c r="D417" s="4"/>
      <c r="E417" s="4"/>
      <c r="F417" s="45"/>
    </row>
    <row r="418" spans="1:6" x14ac:dyDescent="0.25">
      <c r="A418" s="19" t="s">
        <v>367</v>
      </c>
      <c r="B418" s="74"/>
      <c r="C418" s="4"/>
      <c r="D418" s="4"/>
      <c r="E418" s="4"/>
      <c r="F418" s="4"/>
    </row>
    <row r="419" spans="1:6" x14ac:dyDescent="0.25">
      <c r="A419" s="100" t="s">
        <v>17</v>
      </c>
      <c r="B419" s="101"/>
      <c r="C419" s="102" t="s">
        <v>18</v>
      </c>
      <c r="D419" s="103"/>
      <c r="E419" s="103"/>
      <c r="F419" s="104"/>
    </row>
    <row r="420" spans="1:6" ht="45" customHeight="1" x14ac:dyDescent="0.25">
      <c r="A420" s="96" t="s">
        <v>63</v>
      </c>
      <c r="B420" s="98"/>
      <c r="C420" s="96" t="s">
        <v>184</v>
      </c>
      <c r="D420" s="97"/>
      <c r="E420" s="97"/>
      <c r="F420" s="98"/>
    </row>
    <row r="421" spans="1:6" ht="45" customHeight="1" x14ac:dyDescent="0.25">
      <c r="A421" s="96" t="s">
        <v>25</v>
      </c>
      <c r="B421" s="98"/>
      <c r="C421" s="96" t="s">
        <v>64</v>
      </c>
      <c r="D421" s="97"/>
      <c r="E421" s="97"/>
      <c r="F421" s="98"/>
    </row>
    <row r="422" spans="1:6" ht="45" customHeight="1" x14ac:dyDescent="0.25">
      <c r="A422" s="96" t="s">
        <v>28</v>
      </c>
      <c r="B422" s="98"/>
      <c r="C422" s="96" t="s">
        <v>198</v>
      </c>
      <c r="D422" s="97"/>
      <c r="E422" s="97"/>
      <c r="F422" s="98"/>
    </row>
    <row r="423" spans="1:6" ht="45" customHeight="1" x14ac:dyDescent="0.25">
      <c r="A423" s="96" t="s">
        <v>30</v>
      </c>
      <c r="B423" s="98"/>
      <c r="C423" s="96" t="s">
        <v>199</v>
      </c>
      <c r="D423" s="97"/>
      <c r="E423" s="97"/>
      <c r="F423" s="98"/>
    </row>
    <row r="424" spans="1:6" ht="45" customHeight="1" x14ac:dyDescent="0.25">
      <c r="A424" s="96" t="s">
        <v>185</v>
      </c>
      <c r="B424" s="98"/>
      <c r="C424" s="96" t="s">
        <v>199</v>
      </c>
      <c r="D424" s="97"/>
      <c r="E424" s="97"/>
      <c r="F424" s="98"/>
    </row>
    <row r="425" spans="1:6" ht="45" customHeight="1" x14ac:dyDescent="0.25">
      <c r="A425" s="96" t="s">
        <v>27</v>
      </c>
      <c r="B425" s="98"/>
      <c r="C425" s="96" t="s">
        <v>199</v>
      </c>
      <c r="D425" s="97"/>
      <c r="E425" s="97"/>
      <c r="F425" s="98"/>
    </row>
    <row r="426" spans="1:6" ht="60" customHeight="1" x14ac:dyDescent="0.25">
      <c r="A426" s="96" t="s">
        <v>31</v>
      </c>
      <c r="B426" s="98"/>
      <c r="C426" s="96" t="s">
        <v>65</v>
      </c>
      <c r="D426" s="97"/>
      <c r="E426" s="97"/>
      <c r="F426" s="98"/>
    </row>
    <row r="427" spans="1:6" ht="45" customHeight="1" x14ac:dyDescent="0.25">
      <c r="A427" s="96" t="s">
        <v>32</v>
      </c>
      <c r="B427" s="98"/>
      <c r="C427" s="105" t="s">
        <v>192</v>
      </c>
      <c r="D427" s="106"/>
      <c r="E427" s="106"/>
      <c r="F427" s="107"/>
    </row>
    <row r="428" spans="1:6" ht="45" customHeight="1" x14ac:dyDescent="0.25">
      <c r="A428" s="96" t="s">
        <v>26</v>
      </c>
      <c r="B428" s="98"/>
      <c r="C428" s="105" t="s">
        <v>38</v>
      </c>
      <c r="D428" s="106"/>
      <c r="E428" s="106"/>
      <c r="F428" s="107"/>
    </row>
    <row r="429" spans="1:6" ht="45" customHeight="1" x14ac:dyDescent="0.25">
      <c r="A429" s="96" t="s">
        <v>186</v>
      </c>
      <c r="B429" s="98"/>
      <c r="C429" s="105" t="s">
        <v>194</v>
      </c>
      <c r="D429" s="106"/>
      <c r="E429" s="106"/>
      <c r="F429" s="107"/>
    </row>
    <row r="430" spans="1:6" ht="45" customHeight="1" x14ac:dyDescent="0.25">
      <c r="A430" s="96" t="s">
        <v>193</v>
      </c>
      <c r="B430" s="98"/>
      <c r="C430" s="105" t="s">
        <v>200</v>
      </c>
      <c r="D430" s="106"/>
      <c r="E430" s="106"/>
      <c r="F430" s="107"/>
    </row>
    <row r="431" spans="1:6" ht="45" customHeight="1" x14ac:dyDescent="0.25">
      <c r="A431" s="96" t="s">
        <v>187</v>
      </c>
      <c r="B431" s="98"/>
      <c r="C431" s="105" t="s">
        <v>201</v>
      </c>
      <c r="D431" s="106"/>
      <c r="E431" s="106"/>
      <c r="F431" s="107"/>
    </row>
    <row r="432" spans="1:6" ht="45" customHeight="1" x14ac:dyDescent="0.25">
      <c r="A432" s="96" t="s">
        <v>188</v>
      </c>
      <c r="B432" s="98"/>
      <c r="C432" s="105" t="s">
        <v>189</v>
      </c>
      <c r="D432" s="106"/>
      <c r="E432" s="106"/>
      <c r="F432" s="107"/>
    </row>
    <row r="433" spans="1:6" ht="45" customHeight="1" x14ac:dyDescent="0.25">
      <c r="A433" s="96" t="s">
        <v>190</v>
      </c>
      <c r="B433" s="98"/>
      <c r="C433" s="96" t="s">
        <v>66</v>
      </c>
      <c r="D433" s="97"/>
      <c r="E433" s="97"/>
      <c r="F433" s="98"/>
    </row>
    <row r="434" spans="1:6" ht="45" customHeight="1" x14ac:dyDescent="0.25">
      <c r="A434" s="96" t="s">
        <v>191</v>
      </c>
      <c r="B434" s="98"/>
      <c r="C434" s="96" t="s">
        <v>66</v>
      </c>
      <c r="D434" s="97"/>
      <c r="E434" s="97"/>
      <c r="F434" s="98"/>
    </row>
    <row r="435" spans="1:6" x14ac:dyDescent="0.25">
      <c r="A435" s="75"/>
      <c r="B435" s="75"/>
      <c r="C435" s="75"/>
      <c r="D435" s="75"/>
      <c r="E435" s="75"/>
      <c r="F435" s="76"/>
    </row>
    <row r="436" spans="1:6" ht="12" customHeight="1" x14ac:dyDescent="0.25">
      <c r="A436" s="19" t="s">
        <v>368</v>
      </c>
      <c r="B436" s="74"/>
      <c r="C436" s="4"/>
      <c r="D436" s="4"/>
      <c r="E436" s="4"/>
      <c r="F436" s="4"/>
    </row>
    <row r="437" spans="1:6" x14ac:dyDescent="0.25">
      <c r="A437" s="100" t="s">
        <v>17</v>
      </c>
      <c r="B437" s="101"/>
      <c r="C437" s="102" t="s">
        <v>18</v>
      </c>
      <c r="D437" s="103"/>
      <c r="E437" s="103"/>
      <c r="F437" s="104"/>
    </row>
    <row r="438" spans="1:6" s="21" customFormat="1" ht="71.25" customHeight="1" x14ac:dyDescent="0.25">
      <c r="A438" s="125" t="s">
        <v>370</v>
      </c>
      <c r="B438" s="126"/>
      <c r="C438" s="96" t="s">
        <v>435</v>
      </c>
      <c r="D438" s="97"/>
      <c r="E438" s="97"/>
      <c r="F438" s="98"/>
    </row>
    <row r="439" spans="1:6" s="21" customFormat="1" ht="45" customHeight="1" x14ac:dyDescent="0.25">
      <c r="A439" s="82" t="s">
        <v>371</v>
      </c>
      <c r="B439" s="83"/>
      <c r="C439" s="96" t="s">
        <v>403</v>
      </c>
      <c r="D439" s="97"/>
      <c r="E439" s="97"/>
      <c r="F439" s="98"/>
    </row>
    <row r="440" spans="1:6" s="21" customFormat="1" ht="45" customHeight="1" x14ac:dyDescent="0.25">
      <c r="A440" s="82" t="s">
        <v>372</v>
      </c>
      <c r="B440" s="83"/>
      <c r="C440" s="96" t="s">
        <v>431</v>
      </c>
      <c r="D440" s="97"/>
      <c r="E440" s="97"/>
      <c r="F440" s="98"/>
    </row>
    <row r="441" spans="1:6" s="21" customFormat="1" ht="45" customHeight="1" x14ac:dyDescent="0.25">
      <c r="A441" s="82" t="s">
        <v>373</v>
      </c>
      <c r="B441" s="83"/>
      <c r="C441" s="96" t="s">
        <v>434</v>
      </c>
      <c r="D441" s="97"/>
      <c r="E441" s="97"/>
      <c r="F441" s="98"/>
    </row>
    <row r="442" spans="1:6" s="21" customFormat="1" ht="45" customHeight="1" x14ac:dyDescent="0.25">
      <c r="A442" s="82" t="s">
        <v>374</v>
      </c>
      <c r="B442" s="83"/>
      <c r="C442" s="96" t="s">
        <v>65</v>
      </c>
      <c r="D442" s="97"/>
      <c r="E442" s="97"/>
      <c r="F442" s="98"/>
    </row>
    <row r="443" spans="1:6" s="21" customFormat="1" ht="45" customHeight="1" x14ac:dyDescent="0.25">
      <c r="A443" s="82" t="s">
        <v>375</v>
      </c>
      <c r="B443" s="83"/>
      <c r="C443" s="96" t="s">
        <v>404</v>
      </c>
      <c r="D443" s="97"/>
      <c r="E443" s="97"/>
      <c r="F443" s="98"/>
    </row>
    <row r="444" spans="1:6" s="21" customFormat="1" ht="45" customHeight="1" x14ac:dyDescent="0.25">
      <c r="A444" s="82" t="s">
        <v>376</v>
      </c>
      <c r="B444" s="83"/>
      <c r="C444" s="96" t="s">
        <v>432</v>
      </c>
      <c r="D444" s="97"/>
      <c r="E444" s="97"/>
      <c r="F444" s="98"/>
    </row>
    <row r="445" spans="1:6" s="21" customFormat="1" ht="45" customHeight="1" x14ac:dyDescent="0.25">
      <c r="A445" s="82" t="s">
        <v>377</v>
      </c>
      <c r="B445" s="83"/>
      <c r="C445" s="105" t="s">
        <v>429</v>
      </c>
      <c r="D445" s="106"/>
      <c r="E445" s="106"/>
      <c r="F445" s="107"/>
    </row>
    <row r="446" spans="1:6" s="21" customFormat="1" ht="45" customHeight="1" x14ac:dyDescent="0.25">
      <c r="A446" s="82" t="s">
        <v>378</v>
      </c>
      <c r="B446" s="83"/>
      <c r="C446" s="105" t="s">
        <v>405</v>
      </c>
      <c r="D446" s="106"/>
      <c r="E446" s="106"/>
      <c r="F446" s="107"/>
    </row>
    <row r="447" spans="1:6" s="21" customFormat="1" ht="58.5" customHeight="1" x14ac:dyDescent="0.25">
      <c r="A447" s="82" t="s">
        <v>379</v>
      </c>
      <c r="B447" s="83"/>
      <c r="C447" s="105" t="s">
        <v>430</v>
      </c>
      <c r="D447" s="106"/>
      <c r="E447" s="106"/>
      <c r="F447" s="107"/>
    </row>
    <row r="448" spans="1:6" s="21" customFormat="1" ht="45" customHeight="1" x14ac:dyDescent="0.25">
      <c r="A448" s="82" t="s">
        <v>380</v>
      </c>
      <c r="B448" s="83"/>
      <c r="C448" s="105" t="s">
        <v>403</v>
      </c>
      <c r="D448" s="106"/>
      <c r="E448" s="106"/>
      <c r="F448" s="107"/>
    </row>
    <row r="449" spans="1:6" s="21" customFormat="1" ht="45" customHeight="1" x14ac:dyDescent="0.25">
      <c r="A449" s="82" t="s">
        <v>381</v>
      </c>
      <c r="B449" s="83"/>
      <c r="C449" s="105" t="s">
        <v>406</v>
      </c>
      <c r="D449" s="106"/>
      <c r="E449" s="106"/>
      <c r="F449" s="107"/>
    </row>
    <row r="450" spans="1:6" s="21" customFormat="1" ht="45" customHeight="1" x14ac:dyDescent="0.25">
      <c r="A450" s="82" t="s">
        <v>382</v>
      </c>
      <c r="B450" s="83"/>
      <c r="C450" s="105" t="s">
        <v>407</v>
      </c>
      <c r="D450" s="106"/>
      <c r="E450" s="106"/>
      <c r="F450" s="107"/>
    </row>
    <row r="451" spans="1:6" s="21" customFormat="1" ht="45" customHeight="1" x14ac:dyDescent="0.25">
      <c r="A451" s="84" t="s">
        <v>383</v>
      </c>
      <c r="B451" s="85"/>
      <c r="C451" s="105" t="s">
        <v>407</v>
      </c>
      <c r="D451" s="106"/>
      <c r="E451" s="106"/>
      <c r="F451" s="107"/>
    </row>
    <row r="452" spans="1:6" x14ac:dyDescent="0.25">
      <c r="A452" s="77"/>
      <c r="B452" s="77"/>
      <c r="C452" s="78"/>
      <c r="D452" s="78"/>
      <c r="E452" s="78"/>
      <c r="F452" s="78"/>
    </row>
    <row r="453" spans="1:6" x14ac:dyDescent="0.25">
      <c r="A453" s="131" t="s">
        <v>23</v>
      </c>
      <c r="B453" s="131"/>
      <c r="C453" s="131"/>
      <c r="D453" s="131"/>
      <c r="E453" s="131"/>
      <c r="F453" s="131"/>
    </row>
    <row r="454" spans="1:6" ht="25.5" customHeight="1" x14ac:dyDescent="0.25">
      <c r="A454" s="129" t="s">
        <v>439</v>
      </c>
      <c r="B454" s="128"/>
      <c r="C454" s="128"/>
      <c r="D454" s="128"/>
      <c r="E454" s="128"/>
      <c r="F454" s="128"/>
    </row>
    <row r="455" spans="1:6" ht="57" customHeight="1" x14ac:dyDescent="0.25">
      <c r="A455" s="129" t="s">
        <v>440</v>
      </c>
      <c r="B455" s="128"/>
      <c r="C455" s="128"/>
      <c r="D455" s="128"/>
      <c r="E455" s="128"/>
      <c r="F455" s="128"/>
    </row>
    <row r="456" spans="1:6" ht="39.75" customHeight="1" x14ac:dyDescent="0.25">
      <c r="A456" s="128" t="s">
        <v>436</v>
      </c>
      <c r="B456" s="128"/>
      <c r="C456" s="128"/>
      <c r="D456" s="128"/>
      <c r="E456" s="128"/>
      <c r="F456" s="128"/>
    </row>
    <row r="457" spans="1:6" ht="28.5" customHeight="1" x14ac:dyDescent="0.25">
      <c r="A457" s="128" t="s">
        <v>437</v>
      </c>
      <c r="B457" s="128"/>
      <c r="C457" s="128"/>
      <c r="D457" s="128"/>
      <c r="E457" s="128"/>
      <c r="F457" s="128"/>
    </row>
    <row r="458" spans="1:6" ht="45" customHeight="1" x14ac:dyDescent="0.25">
      <c r="A458" s="130" t="s">
        <v>438</v>
      </c>
      <c r="B458" s="130"/>
      <c r="C458" s="130"/>
      <c r="D458" s="130"/>
      <c r="E458" s="130"/>
      <c r="F458" s="130"/>
    </row>
    <row r="459" spans="1:6" x14ac:dyDescent="0.25">
      <c r="A459" s="127"/>
      <c r="B459" s="127"/>
      <c r="C459" s="127"/>
      <c r="D459" s="127"/>
      <c r="E459" s="127"/>
      <c r="F459" s="127"/>
    </row>
    <row r="460" spans="1:6" x14ac:dyDescent="0.25">
      <c r="A460" s="127"/>
      <c r="B460" s="127"/>
      <c r="C460" s="127"/>
      <c r="D460" s="127"/>
      <c r="E460" s="127"/>
      <c r="F460" s="127"/>
    </row>
    <row r="463" spans="1:6" x14ac:dyDescent="0.25">
      <c r="A463" s="127"/>
      <c r="B463" s="127"/>
      <c r="C463" s="127"/>
      <c r="D463" s="127"/>
      <c r="E463" s="127"/>
      <c r="F463" s="127"/>
    </row>
  </sheetData>
  <customSheetViews>
    <customSheetView guid="{14C46D24-166A-4AEF-8C32-1AF759E104A2}" scale="80" showGridLines="0" showRuler="0" topLeftCell="A390">
      <selection activeCell="C403" sqref="C403"/>
      <pageMargins left="0.19685039370078741" right="0.19685039370078741" top="0.39370078740157483" bottom="0.39370078740157483" header="0.51181102362204722" footer="0.23622047244094491"/>
      <printOptions horizontalCentered="1"/>
      <pageSetup paperSize="9" scale="80" orientation="portrait" horizontalDpi="300" verticalDpi="300" r:id="rId1"/>
      <headerFooter alignWithMargins="0"/>
    </customSheetView>
    <customSheetView guid="{1B7F6D3A-CDE9-4228-95DE-A789DEB98A34}" scale="80" showGridLines="0" showRuler="0" topLeftCell="A723">
      <selection activeCell="C709" sqref="C709"/>
      <pageMargins left="0.19685039370078741" right="0.19685039370078741" top="0.39370078740157483" bottom="0.39370078740157483" header="0.51181102362204722" footer="0.23622047244094491"/>
      <printOptions horizontalCentered="1"/>
      <pageSetup paperSize="9" scale="80" orientation="portrait" horizontalDpi="300" verticalDpi="300" r:id="rId2"/>
      <headerFooter alignWithMargins="0"/>
    </customSheetView>
    <customSheetView guid="{E6A20285-EBE3-4E8C-8135-B113C08CC9AD}" scale="80" showGridLines="0" showRuler="0" topLeftCell="A696">
      <selection activeCell="A721" sqref="A721"/>
      <pageMargins left="0.19685039370078741" right="0.19685039370078741" top="0.39370078740157483" bottom="0.39370078740157483" header="0.51181102362204722" footer="0.23622047244094491"/>
      <printOptions horizontalCentered="1"/>
      <pageSetup paperSize="9" scale="80" orientation="portrait" horizontalDpi="300" verticalDpi="300" r:id="rId3"/>
      <headerFooter alignWithMargins="0"/>
    </customSheetView>
    <customSheetView guid="{A0382006-4A22-4EE1-B560-98B092724398}" scale="80" showGridLines="0" showRuler="0" topLeftCell="A506">
      <selection activeCell="C527" sqref="C527"/>
      <pageMargins left="0.19685039370078741" right="0.19685039370078741" top="0.39370078740157483" bottom="0.39370078740157483" header="0.51181102362204722" footer="0.23622047244094491"/>
      <printOptions horizontalCentered="1"/>
      <pageSetup paperSize="9" scale="80" orientation="portrait" horizontalDpi="300" verticalDpi="300" r:id="rId4"/>
      <headerFooter alignWithMargins="0"/>
    </customSheetView>
  </customSheetViews>
  <mergeCells count="165">
    <mergeCell ref="A455:F455"/>
    <mergeCell ref="C450:F450"/>
    <mergeCell ref="C451:F451"/>
    <mergeCell ref="A463:F463"/>
    <mergeCell ref="A456:F456"/>
    <mergeCell ref="A457:F457"/>
    <mergeCell ref="A432:B432"/>
    <mergeCell ref="C414:D414"/>
    <mergeCell ref="A454:F454"/>
    <mergeCell ref="A420:B420"/>
    <mergeCell ref="A458:F458"/>
    <mergeCell ref="C415:D415"/>
    <mergeCell ref="A453:F453"/>
    <mergeCell ref="A460:F460"/>
    <mergeCell ref="A459:F459"/>
    <mergeCell ref="C438:F438"/>
    <mergeCell ref="A439:B439"/>
    <mergeCell ref="C439:F439"/>
    <mergeCell ref="A426:B426"/>
    <mergeCell ref="C426:F426"/>
    <mergeCell ref="C427:F427"/>
    <mergeCell ref="A433:B433"/>
    <mergeCell ref="C433:F433"/>
    <mergeCell ref="A434:B434"/>
    <mergeCell ref="C434:F434"/>
    <mergeCell ref="C448:F448"/>
    <mergeCell ref="C449:F449"/>
    <mergeCell ref="A217:A218"/>
    <mergeCell ref="B217:C217"/>
    <mergeCell ref="E217:F217"/>
    <mergeCell ref="A223:A224"/>
    <mergeCell ref="B223:C223"/>
    <mergeCell ref="A440:B440"/>
    <mergeCell ref="C440:F440"/>
    <mergeCell ref="A441:B441"/>
    <mergeCell ref="C441:F441"/>
    <mergeCell ref="A437:B437"/>
    <mergeCell ref="C437:F437"/>
    <mergeCell ref="A257:A258"/>
    <mergeCell ref="B257:C257"/>
    <mergeCell ref="E257:F257"/>
    <mergeCell ref="A262:A263"/>
    <mergeCell ref="B262:C262"/>
    <mergeCell ref="E262:F262"/>
    <mergeCell ref="B238:C238"/>
    <mergeCell ref="E238:F238"/>
    <mergeCell ref="A438:B438"/>
    <mergeCell ref="A447:B447"/>
    <mergeCell ref="C447:F447"/>
    <mergeCell ref="A1:F1"/>
    <mergeCell ref="A2:F2"/>
    <mergeCell ref="A3:F3"/>
    <mergeCell ref="A14:B15"/>
    <mergeCell ref="A20:B21"/>
    <mergeCell ref="C26:C27"/>
    <mergeCell ref="A6:F6"/>
    <mergeCell ref="C21:D21"/>
    <mergeCell ref="C15:D15"/>
    <mergeCell ref="E22:F22"/>
    <mergeCell ref="C20:F20"/>
    <mergeCell ref="A9:F9"/>
    <mergeCell ref="C16:D16"/>
    <mergeCell ref="C14:F14"/>
    <mergeCell ref="E15:F15"/>
    <mergeCell ref="A7:F7"/>
    <mergeCell ref="E16:F16"/>
    <mergeCell ref="E21:F21"/>
    <mergeCell ref="A26:B27"/>
    <mergeCell ref="D26:D27"/>
    <mergeCell ref="E26:F26"/>
    <mergeCell ref="C22:D22"/>
    <mergeCell ref="C17:D17"/>
    <mergeCell ref="E17:F17"/>
    <mergeCell ref="E52:F52"/>
    <mergeCell ref="A411:F411"/>
    <mergeCell ref="A412:B413"/>
    <mergeCell ref="C409:D409"/>
    <mergeCell ref="E45:F45"/>
    <mergeCell ref="A45:A46"/>
    <mergeCell ref="E407:F407"/>
    <mergeCell ref="E408:F408"/>
    <mergeCell ref="E409:F409"/>
    <mergeCell ref="C412:F412"/>
    <mergeCell ref="B188:C188"/>
    <mergeCell ref="E188:F188"/>
    <mergeCell ref="A406:A407"/>
    <mergeCell ref="A188:A189"/>
    <mergeCell ref="E228:F228"/>
    <mergeCell ref="A238:A239"/>
    <mergeCell ref="B228:C228"/>
    <mergeCell ref="B45:C45"/>
    <mergeCell ref="E223:F223"/>
    <mergeCell ref="A228:A229"/>
    <mergeCell ref="C408:D408"/>
    <mergeCell ref="A215:F215"/>
    <mergeCell ref="A422:B422"/>
    <mergeCell ref="C422:F422"/>
    <mergeCell ref="C423:F423"/>
    <mergeCell ref="C424:F424"/>
    <mergeCell ref="A425:B425"/>
    <mergeCell ref="C425:F425"/>
    <mergeCell ref="A442:B442"/>
    <mergeCell ref="C442:F442"/>
    <mergeCell ref="A443:B443"/>
    <mergeCell ref="A446:B446"/>
    <mergeCell ref="C446:F446"/>
    <mergeCell ref="C429:F429"/>
    <mergeCell ref="A430:B430"/>
    <mergeCell ref="C430:F430"/>
    <mergeCell ref="A431:B431"/>
    <mergeCell ref="C431:F431"/>
    <mergeCell ref="C432:F432"/>
    <mergeCell ref="A427:B427"/>
    <mergeCell ref="A444:B444"/>
    <mergeCell ref="C444:F444"/>
    <mergeCell ref="A445:B445"/>
    <mergeCell ref="C445:F445"/>
    <mergeCell ref="A30:F30"/>
    <mergeCell ref="A52:A53"/>
    <mergeCell ref="B52:C52"/>
    <mergeCell ref="A405:F405"/>
    <mergeCell ref="C420:F420"/>
    <mergeCell ref="C421:F421"/>
    <mergeCell ref="C406:F406"/>
    <mergeCell ref="C443:F443"/>
    <mergeCell ref="A374:A375"/>
    <mergeCell ref="B374:C374"/>
    <mergeCell ref="E374:F374"/>
    <mergeCell ref="A419:B419"/>
    <mergeCell ref="C419:F419"/>
    <mergeCell ref="A428:B428"/>
    <mergeCell ref="C428:F428"/>
    <mergeCell ref="A429:B429"/>
    <mergeCell ref="C413:D413"/>
    <mergeCell ref="A423:B423"/>
    <mergeCell ref="A424:B424"/>
    <mergeCell ref="E413:F413"/>
    <mergeCell ref="E414:F414"/>
    <mergeCell ref="E415:F415"/>
    <mergeCell ref="C407:D407"/>
    <mergeCell ref="A421:B421"/>
    <mergeCell ref="A448:B448"/>
    <mergeCell ref="A449:B449"/>
    <mergeCell ref="A450:B450"/>
    <mergeCell ref="A451:B451"/>
    <mergeCell ref="C23:D23"/>
    <mergeCell ref="E23:F23"/>
    <mergeCell ref="A32:A33"/>
    <mergeCell ref="B32:C32"/>
    <mergeCell ref="E32:F32"/>
    <mergeCell ref="B81:C81"/>
    <mergeCell ref="A81:A82"/>
    <mergeCell ref="E76:F76"/>
    <mergeCell ref="A39:A40"/>
    <mergeCell ref="B39:C39"/>
    <mergeCell ref="E39:F39"/>
    <mergeCell ref="E81:F81"/>
    <mergeCell ref="A57:A58"/>
    <mergeCell ref="B57:C57"/>
    <mergeCell ref="E57:F57"/>
    <mergeCell ref="A71:A72"/>
    <mergeCell ref="B71:C71"/>
    <mergeCell ref="E71:F71"/>
    <mergeCell ref="A76:A77"/>
    <mergeCell ref="B76:C76"/>
  </mergeCells>
  <phoneticPr fontId="3" type="noConversion"/>
  <printOptions horizontalCentered="1"/>
  <pageMargins left="0" right="0" top="0.51181102362204722" bottom="0.51181102362204722" header="0.51181102362204722" footer="0.23622047244094491"/>
  <pageSetup paperSize="9" scale="72" fitToHeight="0" orientation="portrait" verticalDpi="300" r:id="rId5"/>
  <headerFooter alignWithMargins="0">
    <oddFooter>&amp;R&amp;P</oddFooter>
  </headerFooter>
  <rowBreaks count="3" manualBreakCount="3">
    <brk id="51" max="5" man="1"/>
    <brk id="373" max="5" man="1"/>
    <brk id="434" max="5" man="1"/>
  </rowBreaks>
  <drawing r:id="rId6"/>
  <legacyDrawing r:id="rId7"/>
  <oleObjects>
    <mc:AlternateContent xmlns:mc="http://schemas.openxmlformats.org/markup-compatibility/2006">
      <mc:Choice Requires="x14">
        <oleObject progId="PBrush" shapeId="1025" r:id="rId8">
          <objectPr defaultSize="0" autoPict="0" r:id="rId9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876300</xdr:colOff>
                <xdr:row>4</xdr:row>
                <xdr:rowOff>85725</xdr:rowOff>
              </to>
            </anchor>
          </objectPr>
        </oleObject>
      </mc:Choice>
      <mc:Fallback>
        <oleObject progId="PBrush" shapeId="1025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OCA</vt:lpstr>
      <vt:lpstr>OCA!Area_de_impressao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BARAO MELO</dc:creator>
  <cp:lastModifiedBy>Daniel Ayer Gomes Madrid</cp:lastModifiedBy>
  <cp:lastPrinted>2016-03-24T21:02:18Z</cp:lastPrinted>
  <dcterms:created xsi:type="dcterms:W3CDTF">2008-01-19T12:08:48Z</dcterms:created>
  <dcterms:modified xsi:type="dcterms:W3CDTF">2016-03-24T21:14:23Z</dcterms:modified>
</cp:coreProperties>
</file>